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tish4-my.sharepoint.com/personal/tess_schmigylski_parliament_scot/Documents/"/>
    </mc:Choice>
  </mc:AlternateContent>
  <xr:revisionPtr revIDLastSave="293" documentId="8_{B17E07D9-ACAA-4F54-BF7C-E674E98E0FCA}" xr6:coauthVersionLast="47" xr6:coauthVersionMax="47" xr10:uidLastSave="{4DC3888F-6D9F-4ECA-9BDF-79F3620D7A6F}"/>
  <bookViews>
    <workbookView xWindow="-28920" yWindow="-120" windowWidth="29040" windowHeight="15720" tabRatio="754" xr2:uid="{8104BEC2-8D14-4A3F-B7AC-56400A97E70B}"/>
  </bookViews>
  <sheets>
    <sheet name="Contents" sheetId="1" r:id="rId1"/>
    <sheet name="1. Our People" sheetId="2" r:id="rId2"/>
    <sheet name="2 Recruiting a Diverse Wkfce" sheetId="3" r:id="rId3"/>
    <sheet name="3 Gender Pay Gap" sheetId="5" r:id="rId4"/>
    <sheet name="4 Ethnicity Pay Gap" sheetId="6" r:id="rId5"/>
    <sheet name="5 Disability Pay Gap" sheetId="9" r:id="rId6"/>
    <sheet name="6 LGB+ Pay Gap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2" l="1"/>
  <c r="D33" i="5"/>
  <c r="B33" i="5"/>
  <c r="C127" i="2"/>
  <c r="C128" i="2"/>
  <c r="C129" i="2"/>
  <c r="C130" i="2"/>
  <c r="C131" i="2"/>
  <c r="B132" i="2"/>
  <c r="C132" i="2" s="1"/>
  <c r="C102" i="2"/>
  <c r="C103" i="2"/>
  <c r="C104" i="2"/>
  <c r="C105" i="2"/>
  <c r="B106" i="2"/>
  <c r="C106" i="2" s="1"/>
  <c r="C80" i="2"/>
  <c r="C81" i="2"/>
  <c r="C82" i="2"/>
  <c r="C79" i="2"/>
</calcChain>
</file>

<file path=xl/sharedStrings.xml><?xml version="1.0" encoding="utf-8"?>
<sst xmlns="http://schemas.openxmlformats.org/spreadsheetml/2006/main" count="484" uniqueCount="237">
  <si>
    <t>Our people</t>
  </si>
  <si>
    <t>Recruiting a diverse workforce</t>
  </si>
  <si>
    <t>Gender pay gap</t>
  </si>
  <si>
    <t>Ethnicity pay gap</t>
  </si>
  <si>
    <t>Disability pay gap</t>
  </si>
  <si>
    <t>LGB+ pay gap</t>
  </si>
  <si>
    <t>Year</t>
  </si>
  <si>
    <t>Total staff</t>
  </si>
  <si>
    <t>% staff change on previous year</t>
  </si>
  <si>
    <t>Full Time Equivalent</t>
  </si>
  <si>
    <t>Part-Time</t>
  </si>
  <si>
    <t>Full-Time</t>
  </si>
  <si>
    <t>Total</t>
  </si>
  <si>
    <t>Men</t>
  </si>
  <si>
    <t>Women</t>
  </si>
  <si>
    <t>PT</t>
  </si>
  <si>
    <t>FT</t>
  </si>
  <si>
    <t>Disabled</t>
  </si>
  <si>
    <t>Non-Disabled</t>
  </si>
  <si>
    <t>Nil Return</t>
  </si>
  <si>
    <t>Minority Ethnic</t>
  </si>
  <si>
    <t>White</t>
  </si>
  <si>
    <t>Prefer not to say</t>
  </si>
  <si>
    <t>LGB+</t>
  </si>
  <si>
    <t>Heterosexual/Straight</t>
  </si>
  <si>
    <t>Split</t>
  </si>
  <si>
    <t>(% M/F)</t>
  </si>
  <si>
    <t>42/58</t>
  </si>
  <si>
    <t>43/57</t>
  </si>
  <si>
    <t>Gender Identification</t>
  </si>
  <si>
    <t>Number of Responses</t>
  </si>
  <si>
    <t>%age of All Staff</t>
  </si>
  <si>
    <t>Woman</t>
  </si>
  <si>
    <t>Man</t>
  </si>
  <si>
    <t>In Another Way</t>
  </si>
  <si>
    <t>&lt;5</t>
  </si>
  <si>
    <t>-</t>
  </si>
  <si>
    <t>Prefer Not to Say</t>
  </si>
  <si>
    <t>Non-Binary</t>
  </si>
  <si>
    <t>Yes</t>
  </si>
  <si>
    <t>No</t>
  </si>
  <si>
    <t>Nil Response</t>
  </si>
  <si>
    <t>Trans</t>
  </si>
  <si>
    <t>Number</t>
  </si>
  <si>
    <t xml:space="preserve">%age of All Staff </t>
  </si>
  <si>
    <t>Non-disabled</t>
  </si>
  <si>
    <t>Age</t>
  </si>
  <si>
    <t>Age group</t>
  </si>
  <si>
    <t>&amp;age +/- change</t>
  </si>
  <si>
    <t>16-24</t>
  </si>
  <si>
    <t>25-34</t>
  </si>
  <si>
    <t>35-44</t>
  </si>
  <si>
    <t>45-54</t>
  </si>
  <si>
    <t>55-64</t>
  </si>
  <si>
    <t>65+</t>
  </si>
  <si>
    <t>Religion or Belief</t>
  </si>
  <si>
    <t>Christian</t>
  </si>
  <si>
    <t>Other Faith</t>
  </si>
  <si>
    <t>Non-Faith</t>
  </si>
  <si>
    <t>Pregnancy and Maternity</t>
  </si>
  <si>
    <t>No of women</t>
  </si>
  <si>
    <t>No of women on maternity leave</t>
  </si>
  <si>
    <t>%age women on maternity leave</t>
  </si>
  <si>
    <t>Paternity</t>
  </si>
  <si>
    <t>No of men</t>
  </si>
  <si>
    <t>No of men on paternity leave</t>
  </si>
  <si>
    <t>%age men on paternity leave</t>
  </si>
  <si>
    <t>How do we compare?</t>
  </si>
  <si>
    <t>Characteristic</t>
  </si>
  <si>
    <t>Scottish Parliament 2022</t>
  </si>
  <si>
    <t>Scottish Parliament 2023</t>
  </si>
  <si>
    <t>Scottish National Data</t>
  </si>
  <si>
    <t>(% of staff)</t>
  </si>
  <si>
    <t>Young people (16 – 24 years)</t>
  </si>
  <si>
    <t>Disability*</t>
  </si>
  <si>
    <t>Sex (Women)*</t>
  </si>
  <si>
    <t>Sex and Gender Identification</t>
  </si>
  <si>
    <t>Application</t>
  </si>
  <si>
    <t>First Interview</t>
  </si>
  <si>
    <t>Offer &amp; Placement</t>
  </si>
  <si>
    <t>Disability</t>
  </si>
  <si>
    <t>GPG Comparison</t>
  </si>
  <si>
    <t>UK</t>
  </si>
  <si>
    <t>Scotland</t>
  </si>
  <si>
    <t>Scottish Public Sector</t>
  </si>
  <si>
    <t>Scottish Parliament</t>
  </si>
  <si>
    <t>GPG – All Staff</t>
  </si>
  <si>
    <t>GPG – Full-time Staff</t>
  </si>
  <si>
    <t>GPG – Part-time staff</t>
  </si>
  <si>
    <t>Annual Changes in Median GPG (All Staff)</t>
  </si>
  <si>
    <t>Median and Mean gender pay gap in hourly pay (for all staff)</t>
  </si>
  <si>
    <t>Median</t>
  </si>
  <si>
    <t>Mean</t>
  </si>
  <si>
    <t xml:space="preserve">Women </t>
  </si>
  <si>
    <t>Difference</t>
  </si>
  <si>
    <t>% difference</t>
  </si>
  <si>
    <t>Gross pay for full time staff by gender</t>
  </si>
  <si>
    <t>Proportion of men and women receiving an exceptional contribution award (ECA) payment</t>
  </si>
  <si>
    <t>Proportion of men and women in each pay quartile</t>
  </si>
  <si>
    <t>Men (No)</t>
  </si>
  <si>
    <t xml:space="preserve">% of quartile </t>
  </si>
  <si>
    <t xml:space="preserve">Women (No) </t>
  </si>
  <si>
    <t>Lower hourly pay quarter</t>
  </si>
  <si>
    <t>Lower middle hourly pay quarter</t>
  </si>
  <si>
    <t>Upper middle hourly pay quarter</t>
  </si>
  <si>
    <t>Upper hourly pay quarter</t>
  </si>
  <si>
    <t xml:space="preserve"> </t>
  </si>
  <si>
    <t>Median and Mean Ethnicity pay gap in hourly pay (for all staff)</t>
  </si>
  <si>
    <t>Pay Quartiles</t>
  </si>
  <si>
    <t>Minority Ethnic (No)</t>
  </si>
  <si>
    <t xml:space="preserve">White (No) </t>
  </si>
  <si>
    <t>Median and Mean Disability pay gap in hourly pay (for all staff)</t>
  </si>
  <si>
    <t>Disabled (No)</t>
  </si>
  <si>
    <t xml:space="preserve">Non-disabled (No) </t>
  </si>
  <si>
    <t>Median and Mean LGB+ pay gap in hourly pay (for all staff)</t>
  </si>
  <si>
    <t>Non-LGB+</t>
  </si>
  <si>
    <t>LGB+ (No)</t>
  </si>
  <si>
    <t xml:space="preserve">Non-LGB+ (No) </t>
  </si>
  <si>
    <t>Ethnicity</t>
  </si>
  <si>
    <t>Not Indicated</t>
  </si>
  <si>
    <t>Senior Executive Team</t>
  </si>
  <si>
    <t>33/67</t>
  </si>
  <si>
    <t>Senior Mgrs (G6+)</t>
  </si>
  <si>
    <t>47/53</t>
  </si>
  <si>
    <t>Scottish Parliament 2024</t>
  </si>
  <si>
    <t>Scottish Parliament 2025</t>
  </si>
  <si>
    <t>26/ 9.8%</t>
  </si>
  <si>
    <t>248/ 93.6%</t>
  </si>
  <si>
    <t>86/24.9%</t>
  </si>
  <si>
    <t>272/ 78.8%</t>
  </si>
  <si>
    <t>61 (81.3%)</t>
  </si>
  <si>
    <t>14 (18.7%)</t>
  </si>
  <si>
    <t>290 (81.7%)</t>
  </si>
  <si>
    <t>65 (18.3%)</t>
  </si>
  <si>
    <t>25 (83.3%)</t>
  </si>
  <si>
    <t>5 (16.7%)</t>
  </si>
  <si>
    <t>No Response</t>
  </si>
  <si>
    <t>144 (83.7%)</t>
  </si>
  <si>
    <t>28 (16.3%)</t>
  </si>
  <si>
    <t>20 (80%)</t>
  </si>
  <si>
    <t>5 (20%)</t>
  </si>
  <si>
    <t>340 (82.1%)</t>
  </si>
  <si>
    <t>74 (17.9%)</t>
  </si>
  <si>
    <t>160 (82.9%)</t>
  </si>
  <si>
    <t>33 (17.1%)</t>
  </si>
  <si>
    <t>8 (17.8%)</t>
  </si>
  <si>
    <t>37 (82.2%)</t>
  </si>
  <si>
    <t>67 (18.1%)</t>
  </si>
  <si>
    <t>303 (81.9%)</t>
  </si>
  <si>
    <t>37-</t>
  </si>
  <si>
    <t>8 (17.4%)</t>
  </si>
  <si>
    <t>38 (82.6%)</t>
  </si>
  <si>
    <t>29 (17.0%)</t>
  </si>
  <si>
    <t>142 (88.0%)</t>
  </si>
  <si>
    <t>Total No. of staff</t>
  </si>
  <si>
    <t>No of staff on SPL</t>
  </si>
  <si>
    <t>%age of staff on SPL</t>
  </si>
  <si>
    <t>Shared Parental Leave (SPL)</t>
  </si>
  <si>
    <t>Family Care Leave (FCL)</t>
  </si>
  <si>
    <t>Socio-economic</t>
  </si>
  <si>
    <t>No. of Response</t>
  </si>
  <si>
    <t>professional background</t>
  </si>
  <si>
    <t>intermediate background</t>
  </si>
  <si>
    <t>working class or lower socio-economic background</t>
  </si>
  <si>
    <t>Other background</t>
  </si>
  <si>
    <t>Male</t>
  </si>
  <si>
    <t>Female</t>
  </si>
  <si>
    <t>Intersectional Analysis</t>
  </si>
  <si>
    <t>Minority Ethnic Female</t>
  </si>
  <si>
    <t>Minority Ethnic Male</t>
  </si>
  <si>
    <t>Minority Ethnic IAW</t>
  </si>
  <si>
    <t>White Female</t>
  </si>
  <si>
    <t>White Male</t>
  </si>
  <si>
    <t>White IAW</t>
  </si>
  <si>
    <t>White PNS</t>
  </si>
  <si>
    <t>White NI</t>
  </si>
  <si>
    <t>ME PNS</t>
  </si>
  <si>
    <t>ME NI</t>
  </si>
  <si>
    <t>Grade</t>
  </si>
  <si>
    <t>F/T</t>
  </si>
  <si>
    <t>P/T</t>
  </si>
  <si>
    <t xml:space="preserve">7 and above </t>
  </si>
  <si>
    <t>Gender, Grade and Working Pattern</t>
  </si>
  <si>
    <t>Annual Changes in Median LGB+ Pay Gap</t>
  </si>
  <si>
    <t>Annual Changes in Median Disability Pay Gap</t>
  </si>
  <si>
    <t>Annual Changes in Median Ethnicity Pay Gap</t>
  </si>
  <si>
    <t>Welcome to the Diversity Monitoring and Pay Gaps Report 2024/25. This worksheet is the index which you can use to navigate to the individual sheets. Index begins in Cell A3.</t>
  </si>
  <si>
    <t>Our people data. Tables begin in Cell A3</t>
  </si>
  <si>
    <t>2025</t>
  </si>
  <si>
    <t>2024</t>
  </si>
  <si>
    <t>2023</t>
  </si>
  <si>
    <t>2022</t>
  </si>
  <si>
    <t>2021</t>
  </si>
  <si>
    <t>2020</t>
  </si>
  <si>
    <t>Working pattern</t>
  </si>
  <si>
    <t>Headcount by year</t>
  </si>
  <si>
    <t>Working pattern/Disability</t>
  </si>
  <si>
    <t>Working pattern/Ethnic minority</t>
  </si>
  <si>
    <t>Working pattern/Sexual orientation</t>
  </si>
  <si>
    <t>Sex by year</t>
  </si>
  <si>
    <t>Column1</t>
  </si>
  <si>
    <t>Column2</t>
  </si>
  <si>
    <t>Column3</t>
  </si>
  <si>
    <t>Column4</t>
  </si>
  <si>
    <t>Column5</t>
  </si>
  <si>
    <t>Break row - next table begins in Cell A8</t>
  </si>
  <si>
    <t>Break row - next table begins in Cell A13</t>
  </si>
  <si>
    <t>Break row - next table begins in Cell A20</t>
  </si>
  <si>
    <t>Break row - next table begins in Cell A27</t>
  </si>
  <si>
    <t>Break row - next table begins in Cell A35</t>
  </si>
  <si>
    <t>Break row - next table begins in Cell A41</t>
  </si>
  <si>
    <t>Break row - next table begins in Cell A47</t>
  </si>
  <si>
    <t>Break row - next table begins in Cell A53</t>
  </si>
  <si>
    <t>Break row - next table begins in Cell A60</t>
  </si>
  <si>
    <t>Break row - next table begins in Cell A66</t>
  </si>
  <si>
    <t>Break row - next table begins in Cell A72</t>
  </si>
  <si>
    <t>Break row - next table begins in Cell A78</t>
  </si>
  <si>
    <t>Break row - next table begins in Cell A84</t>
  </si>
  <si>
    <t>Break row - next table begins in Cell A90</t>
  </si>
  <si>
    <t>Break row - next table begins in Cell A100</t>
  </si>
  <si>
    <t>Recruiting a diverse workforce data. Tables begin in Cell A3</t>
  </si>
  <si>
    <t>Break row - next table begins in Cell A10</t>
  </si>
  <si>
    <t>Break row - next table begins in Cell A16</t>
  </si>
  <si>
    <t>Break row - next table begins in Cell A22</t>
  </si>
  <si>
    <t>Break row - next table begins in Cell A28</t>
  </si>
  <si>
    <t>Gender pay gap data. Tables begin in Cell A3</t>
  </si>
  <si>
    <t>% of quartile 2</t>
  </si>
  <si>
    <t>Column6</t>
  </si>
  <si>
    <t>Ethnicity pay gap data. Tables begin in Cell A3</t>
  </si>
  <si>
    <t>Disability pay gap data. Tables begin in Cell A3.</t>
  </si>
  <si>
    <t>LGB+ pay gap data. Tables begin in Cell A3.</t>
  </si>
  <si>
    <t>Break row - next table begins in Cell A108</t>
  </si>
  <si>
    <t>Break row - next table begins in Cell A112</t>
  </si>
  <si>
    <t>Break row - next table begins in Cell A116</t>
  </si>
  <si>
    <t>Break row - next table begins in Cell A120</t>
  </si>
  <si>
    <t>Break row - next table begins in Cell A124</t>
  </si>
  <si>
    <t>Break row - next table begins in Cell A134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</si>
</sst>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£&quot;#,##0.00"/>
  </numFmts>
  <fonts count="19" x14ac:knownFonts="1"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/>
    <xf numFmtId="164" fontId="2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/>
    </xf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164" fontId="2" fillId="0" borderId="0" xfId="2" applyNumberFormat="1" applyFont="1"/>
    <xf numFmtId="0" fontId="9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8" fillId="0" borderId="5" xfId="0" applyFont="1" applyBorder="1"/>
    <xf numFmtId="9" fontId="15" fillId="0" borderId="6" xfId="0" applyNumberFormat="1" applyFont="1" applyBorder="1" applyAlignment="1">
      <alignment horizontal="center" vertical="center"/>
    </xf>
    <xf numFmtId="9" fontId="15" fillId="0" borderId="4" xfId="0" applyNumberFormat="1" applyFont="1" applyBorder="1" applyAlignment="1">
      <alignment horizontal="center" vertical="center"/>
    </xf>
    <xf numFmtId="10" fontId="15" fillId="0" borderId="10" xfId="0" applyNumberFormat="1" applyFont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/>
    <xf numFmtId="1" fontId="15" fillId="0" borderId="3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2" fillId="0" borderId="1" xfId="0" quotePrefix="1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3" borderId="0" xfId="0" applyFont="1" applyFill="1" applyAlignment="1">
      <alignment horizontal="left"/>
    </xf>
    <xf numFmtId="0" fontId="17" fillId="0" borderId="0" xfId="0" applyFont="1"/>
    <xf numFmtId="0" fontId="2" fillId="0" borderId="6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4" borderId="17" xfId="0" applyFont="1" applyFill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164" fontId="15" fillId="0" borderId="7" xfId="0" quotePrefix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/>
    </xf>
    <xf numFmtId="0" fontId="2" fillId="0" borderId="15" xfId="0" applyFont="1" applyBorder="1" applyAlignment="1">
      <alignment vertical="top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justify" vertical="center"/>
    </xf>
    <xf numFmtId="164" fontId="15" fillId="0" borderId="12" xfId="0" quotePrefix="1" applyNumberFormat="1" applyFont="1" applyBorder="1" applyAlignment="1">
      <alignment horizontal="center" vertical="center" wrapText="1"/>
    </xf>
    <xf numFmtId="164" fontId="15" fillId="0" borderId="16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15" fillId="0" borderId="15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5" borderId="0" xfId="0" applyFont="1" applyFill="1" applyAlignment="1">
      <alignment vertical="center"/>
    </xf>
    <xf numFmtId="0" fontId="2" fillId="5" borderId="0" xfId="0" applyFont="1" applyFill="1"/>
    <xf numFmtId="9" fontId="15" fillId="0" borderId="8" xfId="0" applyNumberFormat="1" applyFont="1" applyBorder="1" applyAlignment="1">
      <alignment horizontal="center" vertical="center"/>
    </xf>
    <xf numFmtId="9" fontId="15" fillId="0" borderId="16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9" fontId="15" fillId="0" borderId="15" xfId="0" applyNumberFormat="1" applyFont="1" applyBorder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0" fontId="0" fillId="5" borderId="0" xfId="0" applyFill="1"/>
    <xf numFmtId="0" fontId="8" fillId="0" borderId="19" xfId="0" applyFont="1" applyBorder="1" applyAlignment="1">
      <alignment vertical="center" wrapText="1"/>
    </xf>
    <xf numFmtId="10" fontId="15" fillId="0" borderId="20" xfId="0" applyNumberFormat="1" applyFont="1" applyBorder="1" applyAlignment="1">
      <alignment horizontal="center" vertical="center" wrapText="1"/>
    </xf>
    <xf numFmtId="9" fontId="15" fillId="0" borderId="20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5" fontId="15" fillId="0" borderId="1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/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3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£&quot;#,##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D3DCB7-EE7B-489C-8A97-961AC3E27287}" name="Table1" displayName="Table1" ref="A3:F6" totalsRowShown="0" headerRowDxfId="305" headerRowBorderDxfId="304" tableBorderDxfId="303" totalsRowBorderDxfId="302">
  <autoFilter ref="A3:F6" xr:uid="{9AD3DCB7-EE7B-489C-8A97-961AC3E27287}"/>
  <tableColumns count="6">
    <tableColumn id="1" xr3:uid="{D8FC6D6E-8750-4BB5-9930-948066A6107D}" name="Headcount by year" dataDxfId="301"/>
    <tableColumn id="2" xr3:uid="{E9C52989-2774-4017-BFF5-5AFAE406DC8D}" name="2025"/>
    <tableColumn id="3" xr3:uid="{865ED7C0-94C7-41DE-BFEB-1C8092D83066}" name="2024"/>
    <tableColumn id="4" xr3:uid="{902415B1-F25C-473B-AA9F-E83D4DE88FA8}" name="2023"/>
    <tableColumn id="5" xr3:uid="{609F6D0B-1A49-4443-9050-4471DAFE3D9F}" name="2022"/>
    <tableColumn id="6" xr3:uid="{08B3930D-56F4-4C75-8526-6FA09BCF07D8}" name="202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98A6D07-9BEE-4A2E-AE9C-AEFEF977E9A1}" name="Table10" displayName="Table10" ref="A60:C65" totalsRowShown="0" tableBorderDxfId="266">
  <autoFilter ref="A60:C65" xr:uid="{998A6D07-9BEE-4A2E-AE9C-AEFEF977E9A1}"/>
  <tableColumns count="3">
    <tableColumn id="1" xr3:uid="{42A589B7-B0A0-47BA-97B8-2E944282BF66}" name="Non-Binary" dataDxfId="265"/>
    <tableColumn id="2" xr3:uid="{8BBE30B2-E100-4CEB-9BCB-8A5499542A52}" name="Number of Responses" dataDxfId="264"/>
    <tableColumn id="3" xr3:uid="{60A3C52B-E8FC-4BB8-95CA-DB7FEEDB6310}" name="%age of All Staff" dataDxfId="26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61FE806-6217-4C7D-AC19-001AC09FEF93}" name="Table11" displayName="Table11" ref="A66:C71" totalsRowShown="0" tableBorderDxfId="262">
  <autoFilter ref="A66:C71" xr:uid="{861FE806-6217-4C7D-AC19-001AC09FEF93}"/>
  <tableColumns count="3">
    <tableColumn id="1" xr3:uid="{7C81A2D8-E86C-41EB-853A-961A0D33A447}" name="Trans" dataDxfId="261"/>
    <tableColumn id="2" xr3:uid="{9EE721F0-A0FB-47EA-A652-15BBE54D23A1}" name="Number of Responses" dataDxfId="260"/>
    <tableColumn id="3" xr3:uid="{9F7DBBFB-B065-4E45-AA1B-7B107E3A26E0}" name="%age of All Staff" dataDxfId="25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2B4348B-DBA3-452A-A21E-A43AC3734975}" name="Table12" displayName="Table12" ref="A72:C77" totalsRowShown="0" tableBorderDxfId="258">
  <autoFilter ref="A72:C77" xr:uid="{82B4348B-DBA3-452A-A21E-A43AC3734975}"/>
  <tableColumns count="3">
    <tableColumn id="1" xr3:uid="{D6119AE8-CD3A-4E1B-B570-951A71388C36}" name="LGB+" dataDxfId="257"/>
    <tableColumn id="2" xr3:uid="{7CF89BD9-7863-45FF-982A-FC81FC65280A}" name="Number of Responses" dataDxfId="256"/>
    <tableColumn id="3" xr3:uid="{3363677D-80C7-4525-B5EC-18D46945C901}" name="%age of All Staff" dataDxfId="25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608286E-D450-4605-949C-F4CF1607AA19}" name="Table13" displayName="Table13" ref="A78:C83" totalsRowShown="0" tableBorderDxfId="254">
  <autoFilter ref="A78:C83" xr:uid="{9608286E-D450-4605-949C-F4CF1607AA19}"/>
  <tableColumns count="3">
    <tableColumn id="1" xr3:uid="{22574AE1-7AE9-4B2E-B9B0-46473813DE17}" name="Minority Ethnic" dataDxfId="253"/>
    <tableColumn id="2" xr3:uid="{A29F748D-A09D-4AEF-9562-20100FD61F9E}" name="Number of Responses" dataDxfId="252"/>
    <tableColumn id="3" xr3:uid="{DBF7B65C-08DF-452E-9603-0A324EE58E26}" name="%age of All Staff" dataDxfId="251">
      <calculatedColumnFormula>B79/632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A96C918-9009-4FD2-985C-8CBEB58D11EC}" name="Table14" displayName="Table14" ref="A84:C89" totalsRowShown="0" tableBorderDxfId="250">
  <autoFilter ref="A84:C89" xr:uid="{CA96C918-9009-4FD2-985C-8CBEB58D11EC}"/>
  <tableColumns count="3">
    <tableColumn id="1" xr3:uid="{3D011CA1-2B0F-4538-AB43-AD84FB337843}" name="Disability" dataDxfId="249"/>
    <tableColumn id="2" xr3:uid="{BD6C4494-599B-4ABF-9480-6CC53D118005}" name="Number" dataDxfId="248"/>
    <tableColumn id="3" xr3:uid="{3F66A5F5-0DC6-43E3-B9F9-9D625106CB75}" name="%age of All Staff " dataDxfId="24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04C7CD1-0FE3-4D57-ADA4-C447EC8E2581}" name="Table15" displayName="Table15" ref="A90:F98" totalsRowShown="0" headerRowBorderDxfId="246" tableBorderDxfId="245">
  <autoFilter ref="A90:F98" xr:uid="{F04C7CD1-0FE3-4D57-ADA4-C447EC8E2581}"/>
  <tableColumns count="6">
    <tableColumn id="1" xr3:uid="{899DC913-A1F3-43CC-A395-5BF7EDBA6A00}" name="Age" dataDxfId="244"/>
    <tableColumn id="2" xr3:uid="{511249B9-A763-4A8D-A0D0-D88E924FFC7C}" name="2024" dataDxfId="243"/>
    <tableColumn id="3" xr3:uid="{A19FAE28-BA89-4A5F-ACFD-2BF1423A8431}" name="Column1" dataDxfId="242"/>
    <tableColumn id="4" xr3:uid="{D5072F36-03C3-4BD4-8465-169EFAEBBEAC}" name="Column2" dataDxfId="241"/>
    <tableColumn id="5" xr3:uid="{A8130862-B08E-41B6-BA9C-50AF10210148}" name="2025" dataDxfId="240"/>
    <tableColumn id="6" xr3:uid="{183D6C24-C3E9-4A28-A5E1-91DCF58BFEA3}" name="Column3" dataDxfId="239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9FBBEB0-2DFB-4637-8EAB-D7AC0C78B19C}" name="Table18" displayName="Table18" ref="A99:C107" totalsRowShown="0" headerRowDxfId="238" tableBorderDxfId="237">
  <autoFilter ref="A99:C107" xr:uid="{C9FBBEB0-2DFB-4637-8EAB-D7AC0C78B19C}"/>
  <tableColumns count="3">
    <tableColumn id="1" xr3:uid="{D7304F56-FBE4-4A88-A9D3-C1B754CABF73}" name="Column1" dataDxfId="236"/>
    <tableColumn id="2" xr3:uid="{D3BB9968-0730-49BD-942D-BFBC27D901BD}" name="Column2" dataDxfId="235"/>
    <tableColumn id="3" xr3:uid="{EE62AA0B-B32E-4BD4-9B11-AD848103932B}" name="Column3" dataDxfId="234">
      <calculatedColumnFormula>B100/632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01847C4-449D-4EAB-AF8A-717EB6507458}" name="Table19" displayName="Table19" ref="A109:C111" totalsRowShown="0" headerRowDxfId="233" headerRowBorderDxfId="232" tableBorderDxfId="231">
  <autoFilter ref="A109:C111" xr:uid="{501847C4-449D-4EAB-AF8A-717EB6507458}"/>
  <tableColumns count="3">
    <tableColumn id="1" xr3:uid="{9F37FFDD-0E46-4695-9B9F-3936B2111E61}" name="No of women" dataDxfId="230"/>
    <tableColumn id="2" xr3:uid="{477A9C26-113A-485B-9809-75DC5B7970E6}" name="No of women on maternity leave" dataDxfId="229"/>
    <tableColumn id="3" xr3:uid="{0A8BC637-D49A-4603-BAC8-79B687886716}" name="%age women on maternity leave" dataDxfId="228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26C169C-4437-4AF6-A2D2-7265D0AF68C0}" name="Table20" displayName="Table20" ref="A113:C115" totalsRowShown="0" headerRowDxfId="227" headerRowBorderDxfId="226" tableBorderDxfId="225">
  <autoFilter ref="A113:C115" xr:uid="{D26C169C-4437-4AF6-A2D2-7265D0AF68C0}"/>
  <tableColumns count="3">
    <tableColumn id="1" xr3:uid="{73C1B0C4-C03D-44D5-8718-66F507EC2A71}" name="No of men" dataDxfId="224"/>
    <tableColumn id="2" xr3:uid="{A6EE41E6-EC7F-4A7E-BA97-7008B992900D}" name="No of men on paternity leave" dataDxfId="223"/>
    <tableColumn id="3" xr3:uid="{53109A9E-1EAA-4568-8149-4C1B0983B848}" name="%age men on paternity leave" dataDxfId="22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F783EAB-22AC-45A2-92D9-402925DB2991}" name="Table21" displayName="Table21" ref="A116:D119" totalsRowShown="0" tableBorderDxfId="221">
  <autoFilter ref="A116:D119" xr:uid="{BF783EAB-22AC-45A2-92D9-402925DB2991}"/>
  <tableColumns count="4">
    <tableColumn id="1" xr3:uid="{9090EC6D-500B-43C3-AF44-4B2AB83C4B27}" name="Shared Parental Leave (SPL)"/>
    <tableColumn id="2" xr3:uid="{20A7F451-6865-49AB-8E91-F334C061E690}" name="Total No. of staff" dataDxfId="220"/>
    <tableColumn id="3" xr3:uid="{79FA3C48-A519-42EB-8C2A-16AD11504F6C}" name="No of staff on SPL" dataDxfId="219"/>
    <tableColumn id="4" xr3:uid="{9238A1D9-9874-401A-A8C8-B69B736A4683}" name="%age of staff on SPL" dataDxfId="2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7F722C-7DF7-43FF-9A28-18EA4F8A3C91}" name="Table2" displayName="Table2" ref="A8:D12" totalsRowShown="0" headerRowBorderDxfId="300" tableBorderDxfId="299">
  <autoFilter ref="A8:D12" xr:uid="{9F7F722C-7DF7-43FF-9A28-18EA4F8A3C91}"/>
  <tableColumns count="4">
    <tableColumn id="1" xr3:uid="{D91AB1B8-796A-448F-A768-B80B1033DAF1}" name="Working pattern" dataDxfId="298"/>
    <tableColumn id="2" xr3:uid="{08C93BB1-6A78-483C-BD5E-0895B95ECA1C}" name="Part-Time" dataDxfId="297"/>
    <tableColumn id="3" xr3:uid="{6186C832-9E49-4074-BDEC-C5AA76655B49}" name="Full-Time" dataDxfId="296"/>
    <tableColumn id="4" xr3:uid="{4EEC3A3C-44B5-435B-8D42-CFF680A67438}" name="Total" dataDxfId="295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5AEBA81-806E-4AF1-934E-071EBD5021E7}" name="Table22" displayName="Table22" ref="A120:D123" totalsRowShown="0" tableBorderDxfId="217">
  <autoFilter ref="A120:D123" xr:uid="{D5AEBA81-806E-4AF1-934E-071EBD5021E7}"/>
  <tableColumns count="4">
    <tableColumn id="1" xr3:uid="{B41AC625-3511-49BD-9AA7-A314CAD4D339}" name="Family Care Leave (FCL)"/>
    <tableColumn id="2" xr3:uid="{3F365261-514E-428F-B203-ADE806920128}" name="Total No. of staff" dataDxfId="216"/>
    <tableColumn id="3" xr3:uid="{82096AAD-589F-4159-B7F7-0E30AD52E37E}" name="No of staff on SPL" dataDxfId="215"/>
    <tableColumn id="4" xr3:uid="{35CECA8C-48E3-4DF8-ABA4-8A3C16D7A45E}" name="%age of staff on SPL" dataDxfId="214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8648F8E-5426-4D00-A7E7-521A7B8B4A08}" name="Table23" displayName="Table23" ref="A124:C133" totalsRowShown="0" headerRowDxfId="213" tableBorderDxfId="212">
  <autoFilter ref="A124:C133" xr:uid="{48648F8E-5426-4D00-A7E7-521A7B8B4A08}"/>
  <tableColumns count="3">
    <tableColumn id="1" xr3:uid="{B4CA8F65-CB40-4AEC-8A60-F46978CB232F}" name="Column1" dataDxfId="211"/>
    <tableColumn id="2" xr3:uid="{BF51EE4F-5C59-4A91-A265-6236E1999DEB}" name="Column2" dataDxfId="210"/>
    <tableColumn id="3" xr3:uid="{A4EB8418-9F3E-4915-A6F9-DEF459426E7A}" name="Column3" dataDxfId="209">
      <calculatedColumnFormula>B125/632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4E07D18-9E5C-4823-8B69-FF4168DBEA9C}" name="Table24" displayName="Table24" ref="A135:F150" totalsRowShown="0" headerRowDxfId="208" dataDxfId="207" tableBorderDxfId="206">
  <autoFilter ref="A135:F150" xr:uid="{94E07D18-9E5C-4823-8B69-FF4168DBEA9C}"/>
  <tableColumns count="6">
    <tableColumn id="1" xr3:uid="{D079412D-C922-4C5E-803C-5F699F907480}" name="Characteristic" dataDxfId="205"/>
    <tableColumn id="2" xr3:uid="{03ED3235-CF64-4FAD-B5D2-EC890D79F1B1}" name="Scottish Parliament 2022" dataDxfId="204"/>
    <tableColumn id="3" xr3:uid="{415A3D28-0DA9-4438-BCEF-0077F5547FD1}" name="Scottish Parliament 2023" dataDxfId="203"/>
    <tableColumn id="4" xr3:uid="{945A34F4-BC81-4BAE-88E7-399BFF8EB31F}" name="Scottish Parliament 2024" dataDxfId="202"/>
    <tableColumn id="5" xr3:uid="{E44E5AE0-029B-4CE2-B21E-FB0B73E50BD8}" name="Scottish Parliament 2025" dataDxfId="201"/>
    <tableColumn id="6" xr3:uid="{A513BFCF-7ADC-47BB-BF7B-05D863C09B5B}" name="Scottish National Data" dataDxfId="200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E3B6FA9-289F-426D-9038-F2EED5E855CD}" name="Table25" displayName="Table25" ref="A3:D9" totalsRowShown="0" headerRowDxfId="199" tableBorderDxfId="198">
  <autoFilter ref="A3:D9" xr:uid="{2E3B6FA9-289F-426D-9038-F2EED5E855CD}"/>
  <tableColumns count="4">
    <tableColumn id="1" xr3:uid="{015AA066-5725-414D-B525-87FEFDDCE4E6}" name="Sex and Gender Identification" dataDxfId="197"/>
    <tableColumn id="2" xr3:uid="{99281D0F-A892-4AE8-9950-CEFD1BB81565}" name="Application" dataDxfId="196"/>
    <tableColumn id="3" xr3:uid="{3C8CC04D-92DC-47BC-AB80-3872D0407805}" name="First Interview" dataDxfId="195"/>
    <tableColumn id="4" xr3:uid="{369A321B-7714-4512-90F3-0A6688067893}" name="Offer &amp; Placement" dataDxfId="194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1C1114B-1DD8-4AFA-B80D-4499F7CC2170}" name="Table26" displayName="Table26" ref="A10:D15" totalsRowShown="0" headerRowDxfId="193" tableBorderDxfId="192">
  <autoFilter ref="A10:D15" xr:uid="{51C1114B-1DD8-4AFA-B80D-4499F7CC2170}"/>
  <tableColumns count="4">
    <tableColumn id="1" xr3:uid="{8569296E-BA72-4EA7-B093-77CBD21A87F0}" name="Ethnicity" dataDxfId="191"/>
    <tableColumn id="2" xr3:uid="{6319A2B5-8780-445A-933E-1EBFF66AC458}" name="Application" dataDxfId="190"/>
    <tableColumn id="3" xr3:uid="{7C4231E5-4AED-4800-AAD5-0D642761B83A}" name="First Interview" dataDxfId="189"/>
    <tableColumn id="4" xr3:uid="{F99ABFEB-546B-4BFC-9A7E-E0D36B45C071}" name="Offer &amp; Placement" dataDxfId="188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2BFBC60-4AB1-46F1-8C39-1D942F338BFE}" name="Table27" displayName="Table27" ref="A16:D21" totalsRowShown="0" headerRowDxfId="187" tableBorderDxfId="186">
  <autoFilter ref="A16:D21" xr:uid="{A2BFBC60-4AB1-46F1-8C39-1D942F338BFE}"/>
  <tableColumns count="4">
    <tableColumn id="1" xr3:uid="{89986C6A-DF27-4D95-9A1C-C8CD428C8B4D}" name="Disability" dataDxfId="185"/>
    <tableColumn id="2" xr3:uid="{0D1CEC45-D2CE-4954-84A9-046C02974622}" name="Application" dataDxfId="184"/>
    <tableColumn id="3" xr3:uid="{4129F364-4C98-485C-84AC-0DBAA4A32334}" name="First Interview" dataDxfId="183"/>
    <tableColumn id="4" xr3:uid="{3920B97B-D33A-4A6A-B40A-5B7A756DAC00}" name="Offer &amp; Placement" dataDxfId="18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D8B8C4D-FE37-4FFA-8D0D-A9FE6A5C8C20}" name="Table28" displayName="Table28" ref="A22:D27" totalsRowShown="0" headerRowDxfId="181" tableBorderDxfId="180">
  <autoFilter ref="A22:D27" xr:uid="{CD8B8C4D-FE37-4FFA-8D0D-A9FE6A5C8C20}"/>
  <tableColumns count="4">
    <tableColumn id="1" xr3:uid="{83D8B6F7-F267-4665-9B10-8E5CE30FA3B6}" name="LGB+" dataDxfId="179"/>
    <tableColumn id="2" xr3:uid="{30F4A560-3311-44BD-9E02-B95508489316}" name="Application" dataDxfId="178"/>
    <tableColumn id="3" xr3:uid="{A36B7E51-00C0-4BA8-9158-837951267EF5}" name="First Interview" dataDxfId="177"/>
    <tableColumn id="4" xr3:uid="{52C857E9-7FB9-4BE7-B737-BF35EA6D5875}" name="Offer &amp; Placement" dataDxfId="176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284BE81-8AA0-4D1F-BCB5-92C8879D14D1}" name="Table29" displayName="Table29" ref="A28:D40" totalsRowShown="0" headerRowDxfId="175" tableBorderDxfId="174">
  <autoFilter ref="A28:D40" xr:uid="{E284BE81-8AA0-4D1F-BCB5-92C8879D14D1}"/>
  <tableColumns count="4">
    <tableColumn id="1" xr3:uid="{D3AE4DCC-FBFD-40CA-9286-C7FB3FD6380F}" name="Intersectional Analysis" dataDxfId="173"/>
    <tableColumn id="2" xr3:uid="{01C55AD8-DA9F-4765-9C70-53D1A8622CE7}" name="Application" dataDxfId="172"/>
    <tableColumn id="3" xr3:uid="{AB8B0A7B-2879-4F19-9190-82F9CC205E13}" name="First Interview" dataDxfId="171"/>
    <tableColumn id="4" xr3:uid="{32DD0F84-F7E7-4251-9312-EE97DB17EC7B}" name="Offer &amp; Placement" dataDxfId="170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633A433-1106-439A-9B22-95BF52459E6E}" name="Table30" displayName="Table30" ref="A3:E7" totalsRowShown="0" headerRowDxfId="169" dataDxfId="168" tableBorderDxfId="167">
  <autoFilter ref="A3:E7" xr:uid="{1633A433-1106-439A-9B22-95BF52459E6E}"/>
  <tableColumns count="5">
    <tableColumn id="1" xr3:uid="{BE126055-1604-42EC-83C6-05CBB4963B07}" name="GPG Comparison" dataDxfId="166"/>
    <tableColumn id="2" xr3:uid="{D827751F-6168-4877-95D9-D099CB0E44F8}" name="2025" dataDxfId="165"/>
    <tableColumn id="3" xr3:uid="{01BBB16C-A20D-4641-859A-8426E09A5650}" name="Column1"/>
    <tableColumn id="4" xr3:uid="{29462CA0-B882-49B6-8202-6866061478E3}" name="Column2" dataDxfId="164"/>
    <tableColumn id="5" xr3:uid="{374F0D1E-B063-44E5-B9DD-B5E27AEAECC8}" name="Column3" dataDxfId="163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A3EFBD8-D4CA-4D7E-A348-8C7DD513B356}" name="Table31" displayName="Table31" ref="A10:G11" totalsRowShown="0" headerRowDxfId="162" tableBorderDxfId="161">
  <autoFilter ref="A10:G11" xr:uid="{1A3EFBD8-D4CA-4D7E-A348-8C7DD513B356}"/>
  <tableColumns count="7">
    <tableColumn id="1" xr3:uid="{3F9E4CC7-44B3-467B-BF0A-17DD3A25F8F2}" name="Annual Changes in Median GPG (All Staff)"/>
    <tableColumn id="2" xr3:uid="{9529642B-FDB7-4CC5-9A96-19412C3B21EB}" name="2025" dataDxfId="160"/>
    <tableColumn id="3" xr3:uid="{E23EFBCB-D317-4E1A-8118-3D16FAD10983}" name="2024" dataDxfId="159"/>
    <tableColumn id="4" xr3:uid="{9B8962C3-D96C-4266-802D-4349ED8E9163}" name="2023" dataDxfId="158"/>
    <tableColumn id="5" xr3:uid="{D642B429-FDFE-47A5-8BAC-FDF6089147FB}" name="2022" dataDxfId="157"/>
    <tableColumn id="6" xr3:uid="{2C1E7E72-255A-49C1-88DE-9FF886D31394}" name="2021" dataDxfId="156"/>
    <tableColumn id="7" xr3:uid="{F5C1D992-38FB-4F2D-BFC3-7B51D792E1F7}" name="2020" dataDxfId="15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ED4EE3-4B6D-4121-8D26-6473EA4BF9C7}" name="Table3" displayName="Table3" ref="A13:D19" totalsRowShown="0" headerRowBorderDxfId="294" tableBorderDxfId="293">
  <autoFilter ref="A13:D19" xr:uid="{C3ED4EE3-4B6D-4121-8D26-6473EA4BF9C7}"/>
  <tableColumns count="4">
    <tableColumn id="1" xr3:uid="{A0299B2F-3431-408A-91FE-62CAD0BBCD12}" name="Working pattern/Disability" dataDxfId="292"/>
    <tableColumn id="2" xr3:uid="{E2E70A93-AB33-41F4-B737-6ED5E8A973A3}" name="PT" dataDxfId="291"/>
    <tableColumn id="3" xr3:uid="{9D3B5843-9AC1-4C47-BCF3-B89B8CC7F007}" name="FT" dataDxfId="290"/>
    <tableColumn id="4" xr3:uid="{48C35E91-8389-4359-8223-3FB647096B33}" name="Total" dataDxfId="289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90945CD-D40B-44BC-A8C4-C46C67305F9D}" name="Table34" displayName="Table34" ref="B15:E16" totalsRowShown="0" headerRowDxfId="154" dataDxfId="152" headerRowBorderDxfId="153" tableBorderDxfId="151">
  <autoFilter ref="B15:E16" xr:uid="{590945CD-D40B-44BC-A8C4-C46C67305F9D}"/>
  <tableColumns count="4">
    <tableColumn id="1" xr3:uid="{0BC20CE1-5252-4613-8A5F-7578FDCE7E3F}" name="Men" dataDxfId="150"/>
    <tableColumn id="2" xr3:uid="{04A81582-7977-4D16-8ED9-B96FF12E3C71}" name="Women " dataDxfId="149"/>
    <tableColumn id="3" xr3:uid="{C4059854-A964-476D-B587-800F41BE99F7}" name="Difference" dataDxfId="148"/>
    <tableColumn id="4" xr3:uid="{9B0134BD-7804-4949-BFC3-AF5BD67512DB}" name="% difference" dataDxfId="147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7E53D65-535A-408B-B17F-323C0398327D}" name="Table35" displayName="Table35" ref="H15:K16" totalsRowShown="0" headerRowDxfId="146" dataDxfId="144" headerRowBorderDxfId="145" tableBorderDxfId="143">
  <autoFilter ref="H15:K16" xr:uid="{47E53D65-535A-408B-B17F-323C0398327D}"/>
  <tableColumns count="4">
    <tableColumn id="1" xr3:uid="{32AC2466-EF32-4662-8F2E-777E7C9E267D}" name="Men" dataDxfId="142"/>
    <tableColumn id="2" xr3:uid="{941CDE5F-274C-4192-A7B9-6AD0A9076032}" name="Women " dataDxfId="141"/>
    <tableColumn id="3" xr3:uid="{57009757-1843-42E6-9BD2-B80D946A6E8F}" name="Difference" dataDxfId="140"/>
    <tableColumn id="4" xr3:uid="{F86F8090-8921-4102-B3ED-630B28B5F696}" name="% difference" dataDxfId="139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B36D46A-48F8-4D3E-B127-2F196450D5E2}" name="Table36" displayName="Table36" ref="B20:E21" totalsRowShown="0" headerRowDxfId="138" dataDxfId="136" headerRowBorderDxfId="137" tableBorderDxfId="135">
  <autoFilter ref="B20:E21" xr:uid="{AB36D46A-48F8-4D3E-B127-2F196450D5E2}"/>
  <tableColumns count="4">
    <tableColumn id="1" xr3:uid="{1D49E5FB-8634-4F13-9D5D-C2DEE38FF797}" name="Men" dataDxfId="134"/>
    <tableColumn id="2" xr3:uid="{11F7B46C-0158-4828-B42D-8755CDCA2466}" name="Women " dataDxfId="133"/>
    <tableColumn id="3" xr3:uid="{698BC0D3-40FA-4FC4-9C9C-9D53E4C7C466}" name="Difference" dataDxfId="132"/>
    <tableColumn id="4" xr3:uid="{44D0DBCB-0E9F-40AB-A595-B0DBDF73FD25}" name="% difference" dataDxfId="131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1EB37DB-88C2-4A96-AE91-01883F8BD13C}" name="Table37" displayName="Table37" ref="H20:K21" totalsRowShown="0" headerRowDxfId="130" dataDxfId="128" headerRowBorderDxfId="129" tableBorderDxfId="127">
  <autoFilter ref="H20:K21" xr:uid="{D1EB37DB-88C2-4A96-AE91-01883F8BD13C}"/>
  <tableColumns count="4">
    <tableColumn id="1" xr3:uid="{20F81D61-3493-4400-A6EC-3478A39137F3}" name="Men" dataDxfId="126"/>
    <tableColumn id="2" xr3:uid="{D5639FDA-BBFF-45C7-B8D6-836F69AA8272}" name="Women " dataDxfId="125"/>
    <tableColumn id="3" xr3:uid="{A36ED67F-1574-42FF-9C3D-B2A1A22AAE87}" name="Difference" dataDxfId="124"/>
    <tableColumn id="4" xr3:uid="{5AF77C46-088E-44C0-ABB6-286A3D64C5E8}" name="% difference" dataDxfId="123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D5FEB24-9DEA-48A9-8757-50B1A08CFE68}" name="Table38" displayName="Table38" ref="B25:E26" totalsRowShown="0" headerRowDxfId="122" dataDxfId="120" headerRowBorderDxfId="121" tableBorderDxfId="119">
  <autoFilter ref="B25:E26" xr:uid="{ED5FEB24-9DEA-48A9-8757-50B1A08CFE68}"/>
  <tableColumns count="4">
    <tableColumn id="1" xr3:uid="{81BA2042-4002-40E3-A5B3-50EA9B18428A}" name="Men" dataDxfId="118"/>
    <tableColumn id="2" xr3:uid="{0B26032A-91C0-40B5-8266-E20D707477EC}" name="Women " dataDxfId="117"/>
    <tableColumn id="3" xr3:uid="{95EC804A-DF21-425C-93D4-B377BD86422B}" name="Difference" dataDxfId="116"/>
    <tableColumn id="4" xr3:uid="{1689E78A-30DF-4A5F-BBC0-781C3BAEBF19}" name="% difference" dataDxfId="115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0D124BA-699B-4CA5-8540-788AEAF26B7D}" name="Table39" displayName="Table39" ref="H25:K26" totalsRowShown="0" headerRowDxfId="114" dataDxfId="112" headerRowBorderDxfId="113" tableBorderDxfId="111">
  <autoFilter ref="H25:K26" xr:uid="{60D124BA-699B-4CA5-8540-788AEAF26B7D}"/>
  <tableColumns count="4">
    <tableColumn id="1" xr3:uid="{68F11121-AC6C-4CC1-9C58-D78538BD88AE}" name="Men" dataDxfId="110"/>
    <tableColumn id="2" xr3:uid="{235E2D43-6A55-4C20-A301-24B8A012B017}" name="Women " dataDxfId="109"/>
    <tableColumn id="3" xr3:uid="{AD75E700-5410-4107-BFD9-C39E87496459}" name="Difference" dataDxfId="108"/>
    <tableColumn id="4" xr3:uid="{E7D6A9A1-80AF-43BB-B453-AE3276FECD8A}" name="% difference" dataDxfId="107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7EC1B21-BA49-4241-A597-1CDA1863DE7F}" name="Table40" displayName="Table40" ref="A28:E33" totalsRowShown="0" headerRowDxfId="106" dataDxfId="105">
  <autoFilter ref="A28:E33" xr:uid="{07EC1B21-BA49-4241-A597-1CDA1863DE7F}"/>
  <tableColumns count="5">
    <tableColumn id="1" xr3:uid="{073C5519-3FF3-422C-8DC3-029055D025CE}" name="Proportion of men and women in each pay quartile" dataDxfId="104"/>
    <tableColumn id="2" xr3:uid="{60D00228-8973-47AC-98D3-3768017335A7}" name="Men (No)" dataDxfId="103"/>
    <tableColumn id="3" xr3:uid="{17BD2518-561D-4B22-966C-4892C80FCF3E}" name="% of quartile " dataDxfId="102"/>
    <tableColumn id="4" xr3:uid="{96691B3E-168F-4196-A6B1-0E9F3583970D}" name="Women (No) " dataDxfId="101"/>
    <tableColumn id="5" xr3:uid="{45D0E9B2-FE4D-4335-891F-26C1B41161EB}" name="% of quartile 2" dataDxfId="100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6A7F1A6-3F79-41F3-9C1B-5EDEDA357AC1}" name="Table41" displayName="Table41" ref="A36:F45" totalsRowShown="0" headerRowDxfId="99" dataDxfId="98" tableBorderDxfId="97">
  <autoFilter ref="A36:F45" xr:uid="{86A7F1A6-3F79-41F3-9C1B-5EDEDA357AC1}"/>
  <tableColumns count="6">
    <tableColumn id="1" xr3:uid="{9990A6EF-76E5-48C0-AA36-83854653AB96}" name="Column1" dataDxfId="96"/>
    <tableColumn id="2" xr3:uid="{8D680DF9-9095-479F-B364-0A26B34CE109}" name="Column2" dataDxfId="95"/>
    <tableColumn id="3" xr3:uid="{6991E3E4-52A4-436A-A538-D26ABDA02B8D}" name="Column3" dataDxfId="94"/>
    <tableColumn id="4" xr3:uid="{8101D893-1CDE-430E-A69F-50C2EF40EB4E}" name="Column4" dataDxfId="93"/>
    <tableColumn id="5" xr3:uid="{4B250F7A-67EE-4D06-9D55-D6B1F2DFAF3E}" name="Column5" dataDxfId="92"/>
    <tableColumn id="6" xr3:uid="{F6757991-477D-4FF3-AB5A-32B7810158BA}" name="Column6" dataDxfId="91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A69D065-2FE9-4DE2-8D4E-5D972D29D012}" name="Table42" displayName="Table42" ref="A3:G4" totalsRowShown="0" headerRowDxfId="90" tableBorderDxfId="89">
  <autoFilter ref="A3:G4" xr:uid="{BA69D065-2FE9-4DE2-8D4E-5D972D29D012}"/>
  <tableColumns count="7">
    <tableColumn id="1" xr3:uid="{117C28FB-A31A-4615-9491-2B094264B88E}" name="Annual Changes in Median Ethnicity Pay Gap"/>
    <tableColumn id="2" xr3:uid="{05F640F9-138A-4F5C-95B3-4902CA195D79}" name="2025" dataDxfId="88"/>
    <tableColumn id="3" xr3:uid="{CCD594BD-A54A-456F-8AB0-B33C910CC626}" name="2024" dataDxfId="87"/>
    <tableColumn id="4" xr3:uid="{B367CBD2-C815-4B3C-927B-848F0FB6A482}" name="2023" dataDxfId="86"/>
    <tableColumn id="5" xr3:uid="{C9667395-EBB7-49DD-BDB5-C33A0FAEA829}" name="2022" dataDxfId="85"/>
    <tableColumn id="6" xr3:uid="{CC4C25E8-EDFA-47C9-A291-300C9A4DF738}" name="2021" dataDxfId="84"/>
    <tableColumn id="7" xr3:uid="{304C813B-29E2-4C48-ACF2-1B53642B68D6}" name="2020" dataDxfId="83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D2667E8-9E94-4460-A932-524699E83A7B}" name="Table43" displayName="Table43" ref="B9:E10" totalsRowShown="0" headerRowDxfId="82" dataDxfId="80" headerRowBorderDxfId="81" tableBorderDxfId="79">
  <autoFilter ref="B9:E10" xr:uid="{CD2667E8-9E94-4460-A932-524699E83A7B}"/>
  <tableColumns count="4">
    <tableColumn id="1" xr3:uid="{CB5396D3-C113-43FF-9097-B724253BF3DE}" name="Minority Ethnic" dataDxfId="78"/>
    <tableColumn id="2" xr3:uid="{C803B97B-A2B1-4F89-9390-D203C1E7CC8F}" name="White" dataDxfId="77"/>
    <tableColumn id="3" xr3:uid="{6155E79B-A970-42BF-88C8-7BDD81F269B6}" name="Difference" dataDxfId="76"/>
    <tableColumn id="4" xr3:uid="{5718F10C-139D-407C-A9FF-BEAC765A0914}" name="% difference" dataDxfId="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5E97B7-AB5B-48F2-9D85-E3056082CD38}" name="Table4" displayName="Table4" ref="A20:D26" totalsRowShown="0" headerRowBorderDxfId="288" tableBorderDxfId="287">
  <autoFilter ref="A20:D26" xr:uid="{855E97B7-AB5B-48F2-9D85-E3056082CD38}"/>
  <tableColumns count="4">
    <tableColumn id="1" xr3:uid="{F5565569-6E00-4F47-8F75-B7A5E5111972}" name="Working pattern/Ethnic minority" dataDxfId="286"/>
    <tableColumn id="2" xr3:uid="{3902B7C4-C47A-45BE-80A2-35389942231B}" name="PT" dataDxfId="285"/>
    <tableColumn id="3" xr3:uid="{F638FCAC-38F3-4628-ACA5-AFB404505A12}" name="FT" dataDxfId="284"/>
    <tableColumn id="4" xr3:uid="{399A0F35-886C-469A-BC30-B126BDEE97E0}" name="Total" dataDxfId="283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D94404D-130D-45A3-B47F-B1BB557796E7}" name="Table44" displayName="Table44" ref="H9:K10" totalsRowShown="0" headerRowDxfId="74" dataDxfId="72" headerRowBorderDxfId="73" tableBorderDxfId="71">
  <autoFilter ref="H9:K10" xr:uid="{FD94404D-130D-45A3-B47F-B1BB557796E7}"/>
  <tableColumns count="4">
    <tableColumn id="1" xr3:uid="{D7BB8BE2-7F79-4AD2-A666-B8A5AAAD59A3}" name="Minority Ethnic" dataDxfId="70"/>
    <tableColumn id="2" xr3:uid="{5CD38016-BB81-4E3F-9A1B-60CBEB968BD2}" name="White" dataDxfId="69"/>
    <tableColumn id="3" xr3:uid="{3D7BF016-D83A-4667-9642-58D902A63E27}" name="Difference" dataDxfId="68"/>
    <tableColumn id="4" xr3:uid="{11925E6B-1343-483D-85D9-92DC36DCD638}" name="% difference" dataDxfId="67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2757A5B-C2C4-47E0-AE71-07592EEA1E64}" name="Table45" displayName="Table45" ref="A12:E17" totalsRowShown="0" headerRowDxfId="66" dataDxfId="65">
  <autoFilter ref="A12:E17" xr:uid="{62757A5B-C2C4-47E0-AE71-07592EEA1E64}"/>
  <tableColumns count="5">
    <tableColumn id="1" xr3:uid="{A754B35E-78C0-44BB-8978-9202877073C2}" name="Pay Quartiles" dataDxfId="64"/>
    <tableColumn id="2" xr3:uid="{74E06024-0C36-46DA-BDA0-DF8BEF3F233F}" name="Minority Ethnic (No)" dataDxfId="63"/>
    <tableColumn id="3" xr3:uid="{4FA3152F-F796-46B6-8FDF-6D3D60B78D42}" name="% of quartile " dataDxfId="62"/>
    <tableColumn id="4" xr3:uid="{B483E1E9-E760-4083-B6A2-1C95C5A5423F}" name="White (No) " dataDxfId="61"/>
    <tableColumn id="5" xr3:uid="{2957EDBA-B651-4B70-8D0C-0831B3F34FC7}" name="% of quartile 2" dataDxfId="60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D3FE14D-9BA1-4268-91A9-E24532B8B6B9}" name="Table46" displayName="Table46" ref="A3:G4" totalsRowShown="0" headerRowDxfId="59" tableBorderDxfId="58">
  <autoFilter ref="A3:G4" xr:uid="{5D3FE14D-9BA1-4268-91A9-E24532B8B6B9}"/>
  <tableColumns count="7">
    <tableColumn id="1" xr3:uid="{7C5A62B7-010A-4EA1-81F4-A590B21D6C0C}" name="Annual Changes in Median Disability Pay Gap"/>
    <tableColumn id="2" xr3:uid="{B7829C8D-E13F-47D0-A9E8-8073DB9ADBDF}" name="2025" dataDxfId="57"/>
    <tableColumn id="3" xr3:uid="{49EAFF2A-9359-4677-8BF6-29622B22705A}" name="2024" dataDxfId="56"/>
    <tableColumn id="4" xr3:uid="{36B222D3-EABC-4427-81F6-91015266ED6C}" name="2023" dataDxfId="55"/>
    <tableColumn id="5" xr3:uid="{A7E327EF-3CF4-44C1-91B4-5B1DD3FD6004}" name="2022" dataDxfId="54"/>
    <tableColumn id="6" xr3:uid="{96C8D5ED-7AF8-42C6-A3A5-13AF80ABFCE5}" name="2021" dataDxfId="53"/>
    <tableColumn id="7" xr3:uid="{14E4FC19-6CA9-45DB-B796-08379F981502}" name="2020" dataDxfId="52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D9360F3-85A7-40A0-A9FC-E3CA33063CF2}" name="Table47" displayName="Table47" ref="B8:E9" totalsRowShown="0" headerRowDxfId="51" dataDxfId="49" headerRowBorderDxfId="50" tableBorderDxfId="48">
  <autoFilter ref="B8:E9" xr:uid="{9D9360F3-85A7-40A0-A9FC-E3CA33063CF2}"/>
  <tableColumns count="4">
    <tableColumn id="1" xr3:uid="{DE8B7421-462C-4DDC-BB0E-3C6EBCE27309}" name="Disabled" dataDxfId="47"/>
    <tableColumn id="2" xr3:uid="{B40788F7-D043-45D2-ACB0-86560944CF3C}" name="Non-disabled" dataDxfId="46"/>
    <tableColumn id="3" xr3:uid="{B33AF2FB-830D-472E-8211-47596E640295}" name="Difference" dataDxfId="45"/>
    <tableColumn id="4" xr3:uid="{CA46A598-E11F-44EB-B479-E9089AF87C51}" name="% difference" dataDxfId="44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FBF0E6C-6431-443D-A2FA-6E33CD8D3813}" name="Table48" displayName="Table48" ref="H8:K9" totalsRowShown="0" headerRowDxfId="43" dataDxfId="41" headerRowBorderDxfId="42" tableBorderDxfId="40">
  <autoFilter ref="H8:K9" xr:uid="{AFBF0E6C-6431-443D-A2FA-6E33CD8D3813}"/>
  <tableColumns count="4">
    <tableColumn id="1" xr3:uid="{36638C72-E2D0-4774-AAC6-56119B8A5874}" name="Disabled" dataDxfId="39"/>
    <tableColumn id="2" xr3:uid="{52733CD2-83CA-4FA2-BF2E-A07256B64560}" name="Non-disabled" dataDxfId="38"/>
    <tableColumn id="3" xr3:uid="{C1986BF8-3C4E-40A2-853C-6AD37CE40660}" name="Difference" dataDxfId="37"/>
    <tableColumn id="4" xr3:uid="{030DF6D0-BAD7-4E52-8A35-92487983BC80}" name="% difference" dataDxfId="36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EEAEA34-9BE7-4CC4-B4B6-EA313B397624}" name="Table49" displayName="Table49" ref="A11:E16" totalsRowShown="0" headerRowDxfId="35" dataDxfId="34">
  <autoFilter ref="A11:E16" xr:uid="{3EEAEA34-9BE7-4CC4-B4B6-EA313B397624}"/>
  <tableColumns count="5">
    <tableColumn id="1" xr3:uid="{74434268-3AAE-4F88-8BCB-3903A7BA4A08}" name="Pay Quartiles" dataDxfId="33"/>
    <tableColumn id="2" xr3:uid="{C0AF8DFD-B384-41CC-93CC-8EE42B53D6C1}" name="Disabled (No)" dataDxfId="32"/>
    <tableColumn id="3" xr3:uid="{A40B1BFD-7891-438A-97A9-29BC9EDB75E2}" name="% of quartile " dataDxfId="31"/>
    <tableColumn id="4" xr3:uid="{2709925B-23AF-4831-B492-FC63D2E9A9BB}" name="Non-disabled (No) " dataDxfId="30"/>
    <tableColumn id="5" xr3:uid="{B8A04D9D-DCA1-4EDF-90F8-754071F9DF9B}" name="% of quartile 2" dataDxfId="29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B1F105E-9573-4F47-B586-9C515481D526}" name="Table50" displayName="Table50" ref="A3:E4" totalsRowShown="0" headerRowDxfId="28" tableBorderDxfId="27">
  <autoFilter ref="A3:E4" xr:uid="{0B1F105E-9573-4F47-B586-9C515481D526}"/>
  <tableColumns count="5">
    <tableColumn id="1" xr3:uid="{BE08F7D9-6385-4055-B4EB-9DC50F8AC014}" name="Annual Changes in Median LGB+ Pay Gap"/>
    <tableColumn id="2" xr3:uid="{A5FBBCBA-7771-4B4F-88F8-0FBA755EF479}" name="2025" dataDxfId="26"/>
    <tableColumn id="3" xr3:uid="{3BEC54A4-80DD-4345-9DA1-C3541805E01C}" name="2024" dataDxfId="25"/>
    <tableColumn id="4" xr3:uid="{875C3705-BED2-4C29-B014-BD6D8DD9A4A5}" name="2023" dataDxfId="24"/>
    <tableColumn id="5" xr3:uid="{CC9DE019-7CE4-4B6F-9B99-06F41C9ED235}" name="2022" dataDxfId="23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79C6F55-1F59-4565-9751-570996DC99DE}" name="Table51" displayName="Table51" ref="B8:E9" totalsRowShown="0" headerRowDxfId="22" dataDxfId="20" headerRowBorderDxfId="21" tableBorderDxfId="19">
  <autoFilter ref="B8:E9" xr:uid="{779C6F55-1F59-4565-9751-570996DC99DE}"/>
  <tableColumns count="4">
    <tableColumn id="1" xr3:uid="{EA15E844-EAD7-47E1-A93F-B2946C58F462}" name="LGB+" dataDxfId="18"/>
    <tableColumn id="2" xr3:uid="{C7F96B63-1BF1-440B-83A9-7B2790E9C517}" name="Non-LGB+" dataDxfId="17"/>
    <tableColumn id="3" xr3:uid="{C749A3BC-EFD0-447E-A658-B1F68576FF28}" name="Difference" dataDxfId="16"/>
    <tableColumn id="4" xr3:uid="{5EED0537-4B10-45FD-849E-CF691C649436}" name="% difference" dataDxfId="15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69343C8-2A7C-4D1A-A47F-DCC2C99DB7B4}" name="Table52" displayName="Table52" ref="H8:K9" totalsRowShown="0" headerRowDxfId="14" dataDxfId="12" headerRowBorderDxfId="13" tableBorderDxfId="11">
  <autoFilter ref="H8:K9" xr:uid="{A69343C8-2A7C-4D1A-A47F-DCC2C99DB7B4}"/>
  <tableColumns count="4">
    <tableColumn id="1" xr3:uid="{9EC6D59F-9382-4106-83C6-B25F71C94DA1}" name="LGB+" dataDxfId="10"/>
    <tableColumn id="2" xr3:uid="{E7BD1BBD-4731-44A1-988F-085FA0C04AD1}" name="Non-LGB+" dataDxfId="9"/>
    <tableColumn id="3" xr3:uid="{8B1347E1-B936-4D03-AE06-D00ED9383BC5}" name="Difference" dataDxfId="8"/>
    <tableColumn id="4" xr3:uid="{798E32B2-A9DF-456F-9EB3-855A772B4117}" name="% difference" dataDxfId="7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F35BA08-3C4F-4E90-800F-2590CCA723D4}" name="Table53" displayName="Table53" ref="A11:E16" totalsRowShown="0" headerRowDxfId="6" dataDxfId="5">
  <autoFilter ref="A11:E16" xr:uid="{EF35BA08-3C4F-4E90-800F-2590CCA723D4}"/>
  <tableColumns count="5">
    <tableColumn id="1" xr3:uid="{4FD15DFE-DA34-42D9-9CBF-FAAEFFCBDDD9}" name="Pay Quartiles" dataDxfId="4"/>
    <tableColumn id="2" xr3:uid="{000A95AC-D0CA-473B-87F6-55F0C7C37D1A}" name="LGB+ (No)" dataDxfId="3"/>
    <tableColumn id="3" xr3:uid="{5CA45466-371E-4344-8E05-6715D8A212AA}" name="% of quartile " dataDxfId="2"/>
    <tableColumn id="4" xr3:uid="{0D6ADFCB-F5E3-4F3B-8B5D-66B5B2AA6F4E}" name="Non-LGB+ (No) " dataDxfId="1"/>
    <tableColumn id="5" xr3:uid="{5F516AEA-3E1A-4587-9427-69585A77B378}" name="% of quartile 2" dataDxfId="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AE7900-968F-4FDA-ACAA-B8756CBD1CDB}" name="Table5" displayName="Table5" ref="A27:D33" totalsRowShown="0" headerRowBorderDxfId="282" tableBorderDxfId="281">
  <autoFilter ref="A27:D33" xr:uid="{85AE7900-968F-4FDA-ACAA-B8756CBD1CDB}"/>
  <tableColumns count="4">
    <tableColumn id="1" xr3:uid="{9381B02F-4B14-4D0F-9762-A808BB75D3A2}" name="Working pattern/Sexual orientation" dataDxfId="280"/>
    <tableColumn id="2" xr3:uid="{661FAF3D-3C6A-47D6-ACF0-5A713259D336}" name="PT" dataDxfId="279"/>
    <tableColumn id="3" xr3:uid="{DD273C7A-B27A-4C77-B1FA-E12D03DE0AAA}" name="FT" dataDxfId="278"/>
    <tableColumn id="4" xr3:uid="{D9BB7066-9727-4375-9B57-5778280D3BCA}" name="Total" dataDxfId="27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FF043C2-0F7B-40E7-A143-4B9CD05C1EFC}" name="Table6" displayName="Table6" ref="A34:E40" totalsRowShown="0" tableBorderDxfId="276">
  <autoFilter ref="A34:E40" xr:uid="{6FF043C2-0F7B-40E7-A143-4B9CD05C1EFC}"/>
  <tableColumns count="5">
    <tableColumn id="1" xr3:uid="{A232FDC5-031B-42C8-9CDF-188D71D09300}" name="Column1" dataDxfId="275"/>
    <tableColumn id="2" xr3:uid="{5E07E86F-9E96-466C-9080-C9822E9842D7}" name="Column2"/>
    <tableColumn id="3" xr3:uid="{71756AD8-4CF9-4B64-B99C-FB005C343497}" name="Column3"/>
    <tableColumn id="4" xr3:uid="{2C27960A-299D-4C4C-A980-8B8F1E9429F2}" name="Column4"/>
    <tableColumn id="5" xr3:uid="{A98D9367-FA14-4377-A204-D1BA3643449F}" name="Column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7196EBD-0CD2-45B5-914B-6E0E72B27014}" name="Table7" displayName="Table7" ref="A41:E45" totalsRowShown="0" tableBorderDxfId="274">
  <autoFilter ref="A41:E45" xr:uid="{47196EBD-0CD2-45B5-914B-6E0E72B27014}"/>
  <tableColumns count="5">
    <tableColumn id="1" xr3:uid="{FB8540A7-2B68-4694-83FA-10942ECB2D90}" name="Year"/>
    <tableColumn id="2" xr3:uid="{284851DA-CAE2-4A2F-9FDB-F10CDBC1B18D}" name="Senior Executive Team"/>
    <tableColumn id="3" xr3:uid="{266A9894-BACD-40FE-BC8E-443C589D7C71}" name="Column1"/>
    <tableColumn id="4" xr3:uid="{C11F8906-A47A-49BF-A233-6433222A2FC4}" name="Column2"/>
    <tableColumn id="5" xr3:uid="{F0787EAB-14F3-4612-A66A-4A9B93105966}" name="Spli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B258B6-2764-4F0D-98FD-D0CA32323CD1}" name="Table8" displayName="Table8" ref="A46:E52" totalsRowShown="0" tableBorderDxfId="273">
  <autoFilter ref="A46:E52" xr:uid="{A5B258B6-2764-4F0D-98FD-D0CA32323CD1}"/>
  <tableColumns count="5">
    <tableColumn id="1" xr3:uid="{50D656A6-FBD5-405C-A73F-F7EF2A864510}" name="Column1"/>
    <tableColumn id="2" xr3:uid="{E8098DC1-0D31-4242-9E5A-6768F7667AA0}" name="Column2" dataDxfId="272"/>
    <tableColumn id="3" xr3:uid="{4539FCE7-88FC-4242-AB8A-6106F18AAD1C}" name="Column3" dataDxfId="271"/>
    <tableColumn id="4" xr3:uid="{CF9A308C-BC4A-462E-8126-535A95068280}" name="Column4"/>
    <tableColumn id="5" xr3:uid="{27436357-5BCB-48DE-8ED1-CC1354A8D0B6}" name="Column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4672062-BCFD-4B02-ADC6-ED798C1ADB4B}" name="Table9" displayName="Table9" ref="A53:C59" totalsRowShown="0" tableBorderDxfId="270">
  <autoFilter ref="A53:C59" xr:uid="{A4672062-BCFD-4B02-ADC6-ED798C1ADB4B}"/>
  <tableColumns count="3">
    <tableColumn id="1" xr3:uid="{20BE68FF-19C6-4118-8C55-B4017BBEA838}" name="Gender Identification" dataDxfId="269"/>
    <tableColumn id="2" xr3:uid="{BDC01C49-207D-4970-BAC6-E58AE08FD603}" name="Number of Responses" dataDxfId="268"/>
    <tableColumn id="3" xr3:uid="{31D8D9DD-D6CE-4F31-B97A-CD3DC264AC6E}" name="%age of All Staff" dataDxfId="26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4.xml"/><Relationship Id="rId3" Type="http://schemas.openxmlformats.org/officeDocument/2006/relationships/table" Target="../tables/table29.xml"/><Relationship Id="rId7" Type="http://schemas.openxmlformats.org/officeDocument/2006/relationships/table" Target="../tables/table33.xml"/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32.xml"/><Relationship Id="rId11" Type="http://schemas.openxmlformats.org/officeDocument/2006/relationships/table" Target="../tables/table37.xml"/><Relationship Id="rId5" Type="http://schemas.openxmlformats.org/officeDocument/2006/relationships/table" Target="../tables/table31.xml"/><Relationship Id="rId10" Type="http://schemas.openxmlformats.org/officeDocument/2006/relationships/table" Target="../tables/table36.xml"/><Relationship Id="rId4" Type="http://schemas.openxmlformats.org/officeDocument/2006/relationships/table" Target="../tables/table30.xml"/><Relationship Id="rId9" Type="http://schemas.openxmlformats.org/officeDocument/2006/relationships/table" Target="../tables/table3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4" Type="http://schemas.openxmlformats.org/officeDocument/2006/relationships/table" Target="../tables/table4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table" Target="../tables/table43.xml"/><Relationship Id="rId1" Type="http://schemas.openxmlformats.org/officeDocument/2006/relationships/table" Target="../tables/table42.xml"/><Relationship Id="rId4" Type="http://schemas.openxmlformats.org/officeDocument/2006/relationships/table" Target="../tables/table4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8.xml"/><Relationship Id="rId2" Type="http://schemas.openxmlformats.org/officeDocument/2006/relationships/table" Target="../tables/table47.xml"/><Relationship Id="rId1" Type="http://schemas.openxmlformats.org/officeDocument/2006/relationships/table" Target="../tables/table46.xml"/><Relationship Id="rId4" Type="http://schemas.openxmlformats.org/officeDocument/2006/relationships/table" Target="../tables/table4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8C068-0F1B-4F0D-BA33-A0AC74DD62DD}">
  <sheetPr>
    <tabColor theme="9" tint="-0.499984740745262"/>
  </sheetPr>
  <dimension ref="A1:A10"/>
  <sheetViews>
    <sheetView tabSelected="1" workbookViewId="0"/>
  </sheetViews>
  <sheetFormatPr defaultColWidth="0" defaultRowHeight="12.5" zeroHeight="1" x14ac:dyDescent="0.25"/>
  <cols>
    <col min="1" max="1" width="36.15234375" style="2" customWidth="1"/>
    <col min="2" max="16384" width="8.84375" style="1" hidden="1"/>
  </cols>
  <sheetData>
    <row r="1" spans="1:1" ht="66" customHeight="1" x14ac:dyDescent="0.25">
      <c r="A1" s="67" t="s">
        <v>186</v>
      </c>
    </row>
    <row r="2" spans="1:1" x14ac:dyDescent="0.25">
      <c r="A2" s="68"/>
    </row>
    <row r="3" spans="1:1" x14ac:dyDescent="0.25">
      <c r="A3" s="25" t="s">
        <v>0</v>
      </c>
    </row>
    <row r="4" spans="1:1" x14ac:dyDescent="0.25">
      <c r="A4" s="25" t="s">
        <v>1</v>
      </c>
    </row>
    <row r="5" spans="1:1" x14ac:dyDescent="0.25">
      <c r="A5" s="25" t="s">
        <v>2</v>
      </c>
    </row>
    <row r="6" spans="1:1" x14ac:dyDescent="0.25">
      <c r="A6" s="25" t="s">
        <v>3</v>
      </c>
    </row>
    <row r="7" spans="1:1" x14ac:dyDescent="0.25">
      <c r="A7" s="25" t="s">
        <v>4</v>
      </c>
    </row>
    <row r="8" spans="1:1" x14ac:dyDescent="0.25">
      <c r="A8" s="25" t="s">
        <v>5</v>
      </c>
    </row>
    <row r="9" spans="1:1" hidden="1" x14ac:dyDescent="0.25">
      <c r="A9" s="26"/>
    </row>
    <row r="10" spans="1:1" hidden="1" x14ac:dyDescent="0.25">
      <c r="A10" s="26"/>
    </row>
  </sheetData>
  <hyperlinks>
    <hyperlink ref="A3" location="'1. Our People'!A1" display="Our people" xr:uid="{6B4AD216-D9FE-42DC-A210-6AB006FE7554}"/>
    <hyperlink ref="A4" location="'2 Recruiting a Diverse Wkfce'!A1" display="Recruiting a diverse workforce" xr:uid="{760408BE-F789-41FB-B44A-94D55D62F7D4}"/>
    <hyperlink ref="A5" location="'3 Gender Pay Gap'!A1" display="Gender pay gap" xr:uid="{9BE48B25-8175-40EC-9679-89F4031B56FC}"/>
    <hyperlink ref="A6" location="'4 Ethnicity Pay Gap'!A1" display="Ethnicity pay gap" xr:uid="{EE7D438F-DEFE-4291-A2B9-CA7C480AD471}"/>
    <hyperlink ref="A7" location="'5 Disability Pay Gap'!A1" display="Disability pay gap" xr:uid="{BA3321E6-3DDA-424B-9C84-27A7FAFB2FD7}"/>
    <hyperlink ref="A8" location="'6 LGB+ Pay Gap'!A1" display="LGB+ pay gap" xr:uid="{85D78701-C894-46E5-A8AE-09BBDB59D4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C6F0-59FC-4AD1-9B06-3869F01E4BE1}">
  <sheetPr>
    <tabColor theme="9" tint="-0.249977111117893"/>
  </sheetPr>
  <dimension ref="A1:I150"/>
  <sheetViews>
    <sheetView zoomScale="80" zoomScaleNormal="80" workbookViewId="0"/>
  </sheetViews>
  <sheetFormatPr defaultColWidth="0" defaultRowHeight="12.5" zeroHeight="1" x14ac:dyDescent="0.25"/>
  <cols>
    <col min="1" max="1" width="46.69140625" style="1" customWidth="1"/>
    <col min="2" max="2" width="28.15234375" style="1" customWidth="1"/>
    <col min="3" max="3" width="28.3046875" style="1" customWidth="1"/>
    <col min="4" max="5" width="21.84375" style="1" customWidth="1"/>
    <col min="6" max="6" width="19.3828125" style="1" customWidth="1"/>
    <col min="7" max="9" width="0" style="1" hidden="1" customWidth="1"/>
    <col min="10" max="16384" width="8.84375" style="1" hidden="1"/>
  </cols>
  <sheetData>
    <row r="1" spans="1:6" ht="14" x14ac:dyDescent="0.3">
      <c r="A1" s="69" t="s">
        <v>187</v>
      </c>
    </row>
    <row r="2" spans="1:6" ht="13" x14ac:dyDescent="0.3">
      <c r="A2" s="5"/>
    </row>
    <row r="3" spans="1:6" ht="13.5" thickBot="1" x14ac:dyDescent="0.3">
      <c r="A3" s="71" t="s">
        <v>195</v>
      </c>
      <c r="B3" s="53" t="s">
        <v>188</v>
      </c>
      <c r="C3" s="53" t="s">
        <v>189</v>
      </c>
      <c r="D3" s="53" t="s">
        <v>190</v>
      </c>
      <c r="E3" s="53" t="s">
        <v>191</v>
      </c>
      <c r="F3" s="53" t="s">
        <v>192</v>
      </c>
    </row>
    <row r="4" spans="1:6" ht="13" thickBot="1" x14ac:dyDescent="0.3">
      <c r="A4" s="70" t="s">
        <v>7</v>
      </c>
      <c r="B4" s="4">
        <v>632</v>
      </c>
      <c r="C4" s="4">
        <v>610</v>
      </c>
      <c r="D4" s="4">
        <v>598</v>
      </c>
      <c r="E4" s="4">
        <v>575</v>
      </c>
      <c r="F4" s="4">
        <v>607</v>
      </c>
    </row>
    <row r="5" spans="1:6" ht="13" thickBot="1" x14ac:dyDescent="0.3">
      <c r="A5" s="70" t="s">
        <v>8</v>
      </c>
      <c r="B5" s="6">
        <v>3.5999999999999997E-2</v>
      </c>
      <c r="C5" s="6">
        <v>0.02</v>
      </c>
      <c r="D5" s="6">
        <v>0.04</v>
      </c>
      <c r="E5" s="6">
        <v>-5.2999999999999999E-2</v>
      </c>
      <c r="F5" s="6">
        <v>1.2999999999999999E-2</v>
      </c>
    </row>
    <row r="6" spans="1:6" x14ac:dyDescent="0.25">
      <c r="A6" s="73" t="s">
        <v>9</v>
      </c>
      <c r="B6" s="74">
        <v>582.20000000000005</v>
      </c>
      <c r="C6" s="74">
        <v>569</v>
      </c>
      <c r="D6" s="74">
        <v>551</v>
      </c>
      <c r="E6" s="74">
        <v>527</v>
      </c>
      <c r="F6" s="74">
        <v>549</v>
      </c>
    </row>
    <row r="7" spans="1:6" ht="36.5" customHeight="1" thickBot="1" x14ac:dyDescent="0.3">
      <c r="A7" s="130" t="s">
        <v>205</v>
      </c>
    </row>
    <row r="8" spans="1:6" ht="13.5" thickBot="1" x14ac:dyDescent="0.3">
      <c r="A8" s="12" t="s">
        <v>194</v>
      </c>
      <c r="B8" s="7" t="s">
        <v>10</v>
      </c>
      <c r="C8" s="8" t="s">
        <v>11</v>
      </c>
      <c r="D8" s="75" t="s">
        <v>12</v>
      </c>
    </row>
    <row r="9" spans="1:6" ht="13" thickBot="1" x14ac:dyDescent="0.3">
      <c r="A9" s="10" t="s">
        <v>13</v>
      </c>
      <c r="B9" s="33" t="s">
        <v>126</v>
      </c>
      <c r="C9" s="34" t="s">
        <v>127</v>
      </c>
      <c r="D9" s="76">
        <v>265</v>
      </c>
    </row>
    <row r="10" spans="1:6" ht="13" thickBot="1" x14ac:dyDescent="0.3">
      <c r="A10" s="10" t="s">
        <v>14</v>
      </c>
      <c r="B10" s="33" t="s">
        <v>128</v>
      </c>
      <c r="C10" s="34" t="s">
        <v>129</v>
      </c>
      <c r="D10" s="76">
        <v>345</v>
      </c>
    </row>
    <row r="11" spans="1:6" x14ac:dyDescent="0.25">
      <c r="A11" s="77" t="s">
        <v>12</v>
      </c>
      <c r="B11" s="78">
        <v>112</v>
      </c>
      <c r="C11" s="79">
        <v>520</v>
      </c>
      <c r="D11" s="80">
        <v>632</v>
      </c>
    </row>
    <row r="12" spans="1:6" ht="36.5" customHeight="1" thickBot="1" x14ac:dyDescent="0.3">
      <c r="A12" s="130" t="s">
        <v>206</v>
      </c>
    </row>
    <row r="13" spans="1:6" ht="13.5" thickBot="1" x14ac:dyDescent="0.3">
      <c r="A13" s="81" t="s">
        <v>196</v>
      </c>
      <c r="B13" s="8" t="s">
        <v>15</v>
      </c>
      <c r="C13" s="8" t="s">
        <v>16</v>
      </c>
      <c r="D13" s="75" t="s">
        <v>12</v>
      </c>
    </row>
    <row r="14" spans="1:6" ht="13" thickBot="1" x14ac:dyDescent="0.3">
      <c r="A14" s="10" t="s">
        <v>17</v>
      </c>
      <c r="B14" s="34" t="s">
        <v>130</v>
      </c>
      <c r="C14" s="34" t="s">
        <v>131</v>
      </c>
      <c r="D14" s="76">
        <v>75</v>
      </c>
    </row>
    <row r="15" spans="1:6" ht="13" thickBot="1" x14ac:dyDescent="0.3">
      <c r="A15" s="10" t="s">
        <v>18</v>
      </c>
      <c r="B15" s="34" t="s">
        <v>132</v>
      </c>
      <c r="C15" s="34" t="s">
        <v>133</v>
      </c>
      <c r="D15" s="76">
        <v>355</v>
      </c>
    </row>
    <row r="16" spans="1:6" ht="13" thickBot="1" x14ac:dyDescent="0.3">
      <c r="A16" s="10" t="s">
        <v>22</v>
      </c>
      <c r="B16" s="34" t="s">
        <v>134</v>
      </c>
      <c r="C16" s="34" t="s">
        <v>135</v>
      </c>
      <c r="D16" s="76">
        <v>30</v>
      </c>
    </row>
    <row r="17" spans="1:4" ht="13" thickBot="1" x14ac:dyDescent="0.3">
      <c r="A17" s="35" t="s">
        <v>136</v>
      </c>
      <c r="B17" s="34" t="s">
        <v>137</v>
      </c>
      <c r="C17" s="34" t="s">
        <v>138</v>
      </c>
      <c r="D17" s="76">
        <v>172</v>
      </c>
    </row>
    <row r="18" spans="1:4" x14ac:dyDescent="0.25">
      <c r="A18" s="82" t="s">
        <v>12</v>
      </c>
      <c r="B18" s="79">
        <v>520</v>
      </c>
      <c r="C18" s="79">
        <v>112</v>
      </c>
      <c r="D18" s="80">
        <v>632</v>
      </c>
    </row>
    <row r="19" spans="1:4" ht="36.5" customHeight="1" thickBot="1" x14ac:dyDescent="0.3">
      <c r="A19" s="130" t="s">
        <v>207</v>
      </c>
    </row>
    <row r="20" spans="1:4" ht="13.5" thickBot="1" x14ac:dyDescent="0.3">
      <c r="A20" s="81" t="s">
        <v>197</v>
      </c>
      <c r="B20" s="8" t="s">
        <v>15</v>
      </c>
      <c r="C20" s="8" t="s">
        <v>16</v>
      </c>
      <c r="D20" s="75" t="s">
        <v>12</v>
      </c>
    </row>
    <row r="21" spans="1:4" ht="13" thickBot="1" x14ac:dyDescent="0.3">
      <c r="A21" s="35" t="s">
        <v>20</v>
      </c>
      <c r="B21" s="34" t="s">
        <v>139</v>
      </c>
      <c r="C21" s="34" t="s">
        <v>140</v>
      </c>
      <c r="D21" s="76">
        <v>25</v>
      </c>
    </row>
    <row r="22" spans="1:4" ht="13" thickBot="1" x14ac:dyDescent="0.3">
      <c r="A22" s="35" t="s">
        <v>21</v>
      </c>
      <c r="B22" s="34" t="s">
        <v>141</v>
      </c>
      <c r="C22" s="34" t="s">
        <v>142</v>
      </c>
      <c r="D22" s="76">
        <v>414</v>
      </c>
    </row>
    <row r="23" spans="1:4" ht="13" thickBot="1" x14ac:dyDescent="0.3">
      <c r="A23" s="35" t="s">
        <v>22</v>
      </c>
      <c r="B23" s="34">
        <v>0</v>
      </c>
      <c r="C23" s="34">
        <v>0</v>
      </c>
      <c r="D23" s="76">
        <v>0</v>
      </c>
    </row>
    <row r="24" spans="1:4" ht="13" thickBot="1" x14ac:dyDescent="0.3">
      <c r="A24" s="35" t="s">
        <v>19</v>
      </c>
      <c r="B24" s="34" t="s">
        <v>143</v>
      </c>
      <c r="C24" s="34" t="s">
        <v>144</v>
      </c>
      <c r="D24" s="76">
        <v>193</v>
      </c>
    </row>
    <row r="25" spans="1:4" x14ac:dyDescent="0.25">
      <c r="A25" s="82" t="s">
        <v>12</v>
      </c>
      <c r="B25" s="79">
        <v>520</v>
      </c>
      <c r="C25" s="79">
        <v>112</v>
      </c>
      <c r="D25" s="80">
        <v>632</v>
      </c>
    </row>
    <row r="26" spans="1:4" ht="36.5" customHeight="1" thickBot="1" x14ac:dyDescent="0.3">
      <c r="A26" s="130" t="s">
        <v>208</v>
      </c>
    </row>
    <row r="27" spans="1:4" ht="13.5" thickBot="1" x14ac:dyDescent="0.3">
      <c r="A27" s="81" t="s">
        <v>198</v>
      </c>
      <c r="B27" s="8" t="s">
        <v>15</v>
      </c>
      <c r="C27" s="8" t="s">
        <v>16</v>
      </c>
      <c r="D27" s="75" t="s">
        <v>12</v>
      </c>
    </row>
    <row r="28" spans="1:4" ht="13" thickBot="1" x14ac:dyDescent="0.3">
      <c r="A28" s="35" t="s">
        <v>23</v>
      </c>
      <c r="B28" s="34" t="s">
        <v>145</v>
      </c>
      <c r="C28" s="34" t="s">
        <v>146</v>
      </c>
      <c r="D28" s="76">
        <v>45</v>
      </c>
    </row>
    <row r="29" spans="1:4" ht="13" thickBot="1" x14ac:dyDescent="0.3">
      <c r="A29" s="35" t="s">
        <v>115</v>
      </c>
      <c r="B29" s="34" t="s">
        <v>147</v>
      </c>
      <c r="C29" s="34" t="s">
        <v>148</v>
      </c>
      <c r="D29" s="76" t="s">
        <v>149</v>
      </c>
    </row>
    <row r="30" spans="1:4" ht="13" thickBot="1" x14ac:dyDescent="0.3">
      <c r="A30" s="35" t="s">
        <v>22</v>
      </c>
      <c r="B30" s="34" t="s">
        <v>150</v>
      </c>
      <c r="C30" s="34" t="s">
        <v>151</v>
      </c>
      <c r="D30" s="76">
        <v>46</v>
      </c>
    </row>
    <row r="31" spans="1:4" ht="13" thickBot="1" x14ac:dyDescent="0.3">
      <c r="A31" s="35" t="s">
        <v>19</v>
      </c>
      <c r="B31" s="34" t="s">
        <v>152</v>
      </c>
      <c r="C31" s="34" t="s">
        <v>153</v>
      </c>
      <c r="D31" s="76">
        <v>171</v>
      </c>
    </row>
    <row r="32" spans="1:4" x14ac:dyDescent="0.25">
      <c r="A32" s="82" t="s">
        <v>12</v>
      </c>
      <c r="B32" s="79">
        <v>112</v>
      </c>
      <c r="C32" s="79">
        <v>520</v>
      </c>
      <c r="D32" s="80">
        <v>632</v>
      </c>
    </row>
    <row r="33" spans="1:5" ht="36.5" customHeight="1" x14ac:dyDescent="0.25">
      <c r="A33" s="130" t="s">
        <v>209</v>
      </c>
    </row>
    <row r="34" spans="1:5" ht="13.5" thickBot="1" x14ac:dyDescent="0.3">
      <c r="A34" s="88" t="s">
        <v>200</v>
      </c>
      <c r="B34" s="89" t="s">
        <v>201</v>
      </c>
      <c r="C34" s="89" t="s">
        <v>202</v>
      </c>
      <c r="D34" s="53" t="s">
        <v>203</v>
      </c>
      <c r="E34" s="72" t="s">
        <v>204</v>
      </c>
    </row>
    <row r="35" spans="1:5" ht="13.5" thickBot="1" x14ac:dyDescent="0.3">
      <c r="A35" s="83" t="s">
        <v>199</v>
      </c>
      <c r="B35" s="14" t="s">
        <v>13</v>
      </c>
      <c r="C35" s="14" t="s">
        <v>14</v>
      </c>
      <c r="D35" s="3" t="s">
        <v>12</v>
      </c>
      <c r="E35" s="60" t="s">
        <v>25</v>
      </c>
    </row>
    <row r="36" spans="1:5" ht="13.5" thickBot="1" x14ac:dyDescent="0.3">
      <c r="A36" s="84"/>
      <c r="B36" s="53"/>
      <c r="C36" s="53"/>
      <c r="D36" s="3"/>
      <c r="E36" s="60" t="s">
        <v>26</v>
      </c>
    </row>
    <row r="37" spans="1:5" ht="13.5" thickBot="1" x14ac:dyDescent="0.3">
      <c r="A37" s="85">
        <v>2025</v>
      </c>
      <c r="B37" s="11">
        <v>274</v>
      </c>
      <c r="C37" s="11">
        <v>358</v>
      </c>
      <c r="D37" s="11">
        <v>632</v>
      </c>
      <c r="E37" s="86" t="s">
        <v>28</v>
      </c>
    </row>
    <row r="38" spans="1:5" ht="13" thickBot="1" x14ac:dyDescent="0.3">
      <c r="A38" s="85">
        <v>2024</v>
      </c>
      <c r="B38" s="9">
        <v>265</v>
      </c>
      <c r="C38" s="9">
        <v>345</v>
      </c>
      <c r="D38" s="9">
        <v>610</v>
      </c>
      <c r="E38" s="87" t="s">
        <v>28</v>
      </c>
    </row>
    <row r="39" spans="1:5" x14ac:dyDescent="0.25">
      <c r="A39" s="90">
        <v>2023</v>
      </c>
      <c r="B39" s="91">
        <v>254</v>
      </c>
      <c r="C39" s="91">
        <v>344</v>
      </c>
      <c r="D39" s="91">
        <v>598</v>
      </c>
      <c r="E39" s="92" t="s">
        <v>27</v>
      </c>
    </row>
    <row r="40" spans="1:5" ht="36.5" customHeight="1" x14ac:dyDescent="0.25">
      <c r="A40" s="130" t="s">
        <v>210</v>
      </c>
    </row>
    <row r="41" spans="1:5" ht="15.4" customHeight="1" thickBot="1" x14ac:dyDescent="0.3">
      <c r="A41" s="94" t="s">
        <v>6</v>
      </c>
      <c r="B41" s="72" t="s">
        <v>120</v>
      </c>
      <c r="C41" s="86" t="s">
        <v>200</v>
      </c>
      <c r="D41" s="11" t="s">
        <v>201</v>
      </c>
      <c r="E41" s="72" t="s">
        <v>25</v>
      </c>
    </row>
    <row r="42" spans="1:5" ht="15.75" customHeight="1" thickBot="1" x14ac:dyDescent="0.3">
      <c r="A42" s="11"/>
      <c r="B42" s="3" t="s">
        <v>13</v>
      </c>
      <c r="C42" s="3" t="s">
        <v>14</v>
      </c>
      <c r="D42" s="3" t="s">
        <v>12</v>
      </c>
      <c r="E42" s="60" t="s">
        <v>26</v>
      </c>
    </row>
    <row r="43" spans="1:5" ht="13.5" thickBot="1" x14ac:dyDescent="0.3">
      <c r="A43" s="85">
        <v>2025</v>
      </c>
      <c r="B43" s="36">
        <v>2</v>
      </c>
      <c r="C43" s="37">
        <v>4</v>
      </c>
      <c r="D43" s="37">
        <v>6</v>
      </c>
      <c r="E43" s="93" t="s">
        <v>121</v>
      </c>
    </row>
    <row r="44" spans="1:5" x14ac:dyDescent="0.25">
      <c r="A44" s="90">
        <v>2024</v>
      </c>
      <c r="B44" s="95">
        <v>2</v>
      </c>
      <c r="C44" s="79">
        <v>4</v>
      </c>
      <c r="D44" s="79">
        <v>6</v>
      </c>
      <c r="E44" s="96" t="s">
        <v>121</v>
      </c>
    </row>
    <row r="45" spans="1:5" ht="36.5" customHeight="1" x14ac:dyDescent="0.25">
      <c r="A45" s="130" t="s">
        <v>211</v>
      </c>
    </row>
    <row r="46" spans="1:5" ht="15" customHeight="1" thickBot="1" x14ac:dyDescent="0.3">
      <c r="A46" s="94" t="s">
        <v>200</v>
      </c>
      <c r="B46" s="72" t="s">
        <v>201</v>
      </c>
      <c r="C46" s="11" t="s">
        <v>202</v>
      </c>
      <c r="D46" s="89" t="s">
        <v>203</v>
      </c>
      <c r="E46" s="72" t="s">
        <v>204</v>
      </c>
    </row>
    <row r="47" spans="1:5" ht="13.5" thickBot="1" x14ac:dyDescent="0.3">
      <c r="A47" s="15" t="s">
        <v>6</v>
      </c>
      <c r="B47" s="60" t="s">
        <v>122</v>
      </c>
      <c r="C47" s="8"/>
      <c r="D47" s="14" t="s">
        <v>12</v>
      </c>
      <c r="E47" s="60" t="s">
        <v>25</v>
      </c>
    </row>
    <row r="48" spans="1:5" ht="13.5" thickBot="1" x14ac:dyDescent="0.3">
      <c r="A48" s="11"/>
      <c r="B48" s="9" t="s">
        <v>13</v>
      </c>
      <c r="C48" s="9" t="s">
        <v>14</v>
      </c>
      <c r="D48" s="53"/>
      <c r="E48" s="86" t="s">
        <v>26</v>
      </c>
    </row>
    <row r="49" spans="1:6" ht="13.5" thickBot="1" x14ac:dyDescent="0.3">
      <c r="A49" s="8">
        <v>2025</v>
      </c>
      <c r="B49" s="39">
        <v>24</v>
      </c>
      <c r="C49" s="39">
        <v>32</v>
      </c>
      <c r="D49" s="39">
        <v>56</v>
      </c>
      <c r="E49" s="97" t="s">
        <v>28</v>
      </c>
    </row>
    <row r="50" spans="1:6" ht="13" thickBot="1" x14ac:dyDescent="0.3">
      <c r="A50" s="9">
        <v>2024</v>
      </c>
      <c r="B50" s="9">
        <v>27</v>
      </c>
      <c r="C50" s="9">
        <v>30</v>
      </c>
      <c r="D50" s="9">
        <v>57</v>
      </c>
      <c r="E50" s="98" t="s">
        <v>123</v>
      </c>
    </row>
    <row r="51" spans="1:6" x14ac:dyDescent="0.25">
      <c r="A51" s="91">
        <v>2023</v>
      </c>
      <c r="B51" s="91">
        <v>25</v>
      </c>
      <c r="C51" s="91">
        <v>33</v>
      </c>
      <c r="D51" s="91">
        <v>58</v>
      </c>
      <c r="E51" s="99" t="s">
        <v>27</v>
      </c>
    </row>
    <row r="52" spans="1:6" ht="36.5" customHeight="1" thickBot="1" x14ac:dyDescent="0.3">
      <c r="A52" s="130" t="s">
        <v>212</v>
      </c>
    </row>
    <row r="53" spans="1:6" ht="13.5" thickBot="1" x14ac:dyDescent="0.35">
      <c r="A53" s="5" t="s">
        <v>29</v>
      </c>
      <c r="B53" s="14" t="s">
        <v>30</v>
      </c>
      <c r="C53" s="100" t="s">
        <v>31</v>
      </c>
    </row>
    <row r="54" spans="1:6" ht="13.5" thickBot="1" x14ac:dyDescent="0.3">
      <c r="A54" s="16" t="s">
        <v>32</v>
      </c>
      <c r="B54" s="38">
        <v>260</v>
      </c>
      <c r="C54" s="101">
        <v>0.41399999999999998</v>
      </c>
    </row>
    <row r="55" spans="1:6" ht="13.5" thickBot="1" x14ac:dyDescent="0.3">
      <c r="A55" s="16" t="s">
        <v>33</v>
      </c>
      <c r="B55" s="38">
        <v>176</v>
      </c>
      <c r="C55" s="101">
        <v>0.27800000000000002</v>
      </c>
    </row>
    <row r="56" spans="1:6" ht="13.5" thickBot="1" x14ac:dyDescent="0.3">
      <c r="A56" s="16" t="s">
        <v>34</v>
      </c>
      <c r="B56" s="38" t="s">
        <v>35</v>
      </c>
      <c r="C56" s="102" t="s">
        <v>36</v>
      </c>
    </row>
    <row r="57" spans="1:6" ht="13.5" thickBot="1" x14ac:dyDescent="0.3">
      <c r="A57" s="16" t="s">
        <v>37</v>
      </c>
      <c r="B57" s="38">
        <v>22</v>
      </c>
      <c r="C57" s="102">
        <v>3.5000000000000003E-2</v>
      </c>
    </row>
    <row r="58" spans="1:6" ht="12" customHeight="1" x14ac:dyDescent="0.25">
      <c r="A58" s="103" t="s">
        <v>12</v>
      </c>
      <c r="B58" s="104">
        <v>598</v>
      </c>
      <c r="C58" s="105">
        <v>1</v>
      </c>
    </row>
    <row r="59" spans="1:6" ht="36.5" customHeight="1" thickBot="1" x14ac:dyDescent="0.3">
      <c r="A59" s="130" t="s">
        <v>213</v>
      </c>
    </row>
    <row r="60" spans="1:6" ht="13.5" thickBot="1" x14ac:dyDescent="0.35">
      <c r="A60" s="5" t="s">
        <v>38</v>
      </c>
      <c r="B60" s="14" t="s">
        <v>30</v>
      </c>
      <c r="C60" s="100" t="s">
        <v>31</v>
      </c>
    </row>
    <row r="61" spans="1:6" ht="13.5" thickBot="1" x14ac:dyDescent="0.3">
      <c r="A61" s="16" t="s">
        <v>39</v>
      </c>
      <c r="B61" s="38">
        <v>6</v>
      </c>
      <c r="C61" s="102">
        <v>8.9999999999999993E-3</v>
      </c>
    </row>
    <row r="62" spans="1:6" ht="13.5" thickBot="1" x14ac:dyDescent="0.3">
      <c r="A62" s="16" t="s">
        <v>40</v>
      </c>
      <c r="B62" s="38">
        <v>413</v>
      </c>
      <c r="C62" s="102">
        <v>0.65300000000000002</v>
      </c>
    </row>
    <row r="63" spans="1:6" ht="13.5" thickBot="1" x14ac:dyDescent="0.3">
      <c r="A63" s="16" t="s">
        <v>37</v>
      </c>
      <c r="B63" s="38">
        <v>29</v>
      </c>
      <c r="C63" s="102">
        <v>4.5999999999999999E-2</v>
      </c>
    </row>
    <row r="64" spans="1:6" ht="13" x14ac:dyDescent="0.25">
      <c r="A64" s="103" t="s">
        <v>41</v>
      </c>
      <c r="B64" s="106">
        <v>184</v>
      </c>
      <c r="C64" s="107">
        <v>0.29199999999999998</v>
      </c>
      <c r="F64" s="28"/>
    </row>
    <row r="65" spans="1:4" ht="36.5" customHeight="1" x14ac:dyDescent="0.25">
      <c r="A65" s="131" t="s">
        <v>214</v>
      </c>
      <c r="B65" s="132"/>
      <c r="C65" s="132"/>
    </row>
    <row r="66" spans="1:4" ht="13.5" thickBot="1" x14ac:dyDescent="0.3">
      <c r="A66" s="109" t="s">
        <v>42</v>
      </c>
      <c r="B66" s="89" t="s">
        <v>30</v>
      </c>
      <c r="C66" s="110" t="s">
        <v>31</v>
      </c>
    </row>
    <row r="67" spans="1:4" ht="13.5" thickBot="1" x14ac:dyDescent="0.3">
      <c r="A67" s="108" t="s">
        <v>39</v>
      </c>
      <c r="B67" s="38" t="s">
        <v>35</v>
      </c>
      <c r="C67" s="102" t="s">
        <v>36</v>
      </c>
    </row>
    <row r="68" spans="1:4" ht="13.5" thickBot="1" x14ac:dyDescent="0.3">
      <c r="A68" s="108" t="s">
        <v>40</v>
      </c>
      <c r="B68" s="38">
        <v>419</v>
      </c>
      <c r="C68" s="102">
        <v>0.66300000000000003</v>
      </c>
    </row>
    <row r="69" spans="1:4" ht="13.5" thickBot="1" x14ac:dyDescent="0.3">
      <c r="A69" s="108" t="s">
        <v>37</v>
      </c>
      <c r="B69" s="38">
        <v>26</v>
      </c>
      <c r="C69" s="102">
        <v>4.1399999999999999E-2</v>
      </c>
    </row>
    <row r="70" spans="1:4" ht="13" x14ac:dyDescent="0.25">
      <c r="A70" s="111" t="s">
        <v>41</v>
      </c>
      <c r="B70" s="106">
        <v>184</v>
      </c>
      <c r="C70" s="107">
        <v>0.29199999999999998</v>
      </c>
    </row>
    <row r="71" spans="1:4" ht="36.5" customHeight="1" thickBot="1" x14ac:dyDescent="0.3">
      <c r="A71" s="131" t="s">
        <v>215</v>
      </c>
      <c r="B71" s="132"/>
      <c r="C71" s="132"/>
    </row>
    <row r="72" spans="1:4" ht="13.5" thickBot="1" x14ac:dyDescent="0.35">
      <c r="A72" s="5" t="s">
        <v>23</v>
      </c>
      <c r="B72" s="14" t="s">
        <v>30</v>
      </c>
      <c r="C72" s="100" t="s">
        <v>31</v>
      </c>
    </row>
    <row r="73" spans="1:4" ht="13.5" thickBot="1" x14ac:dyDescent="0.3">
      <c r="A73" s="16" t="s">
        <v>23</v>
      </c>
      <c r="B73" s="38">
        <v>45</v>
      </c>
      <c r="C73" s="102">
        <v>7.0999999999999994E-2</v>
      </c>
      <c r="D73" s="28"/>
    </row>
    <row r="74" spans="1:4" ht="13.5" thickBot="1" x14ac:dyDescent="0.3">
      <c r="A74" s="16" t="s">
        <v>24</v>
      </c>
      <c r="B74" s="38">
        <v>370</v>
      </c>
      <c r="C74" s="102">
        <v>0.58499999999999996</v>
      </c>
      <c r="D74" s="28"/>
    </row>
    <row r="75" spans="1:4" ht="13.5" thickBot="1" x14ac:dyDescent="0.3">
      <c r="A75" s="16" t="s">
        <v>37</v>
      </c>
      <c r="B75" s="38">
        <v>46</v>
      </c>
      <c r="C75" s="102">
        <v>7.2999999999999995E-2</v>
      </c>
      <c r="D75" s="28"/>
    </row>
    <row r="76" spans="1:4" ht="13" x14ac:dyDescent="0.25">
      <c r="A76" s="103" t="s">
        <v>41</v>
      </c>
      <c r="B76" s="106">
        <v>171</v>
      </c>
      <c r="C76" s="107">
        <v>0.27056962025316456</v>
      </c>
      <c r="D76" s="28"/>
    </row>
    <row r="77" spans="1:4" ht="36.5" customHeight="1" thickBot="1" x14ac:dyDescent="0.3">
      <c r="A77" s="131" t="s">
        <v>216</v>
      </c>
      <c r="B77" s="132"/>
      <c r="C77" s="132"/>
    </row>
    <row r="78" spans="1:4" ht="13.5" thickBot="1" x14ac:dyDescent="0.35">
      <c r="A78" s="5" t="s">
        <v>20</v>
      </c>
      <c r="B78" s="14" t="s">
        <v>30</v>
      </c>
      <c r="C78" s="100" t="s">
        <v>31</v>
      </c>
    </row>
    <row r="79" spans="1:4" ht="13.5" thickBot="1" x14ac:dyDescent="0.3">
      <c r="A79" s="16" t="s">
        <v>20</v>
      </c>
      <c r="B79" s="38">
        <v>25</v>
      </c>
      <c r="C79" s="102">
        <f>B79/632</f>
        <v>3.9556962025316458E-2</v>
      </c>
    </row>
    <row r="80" spans="1:4" ht="13.5" thickBot="1" x14ac:dyDescent="0.3">
      <c r="A80" s="16" t="s">
        <v>21</v>
      </c>
      <c r="B80" s="38">
        <v>414</v>
      </c>
      <c r="C80" s="102">
        <f t="shared" ref="C80:C82" si="0">B80/632</f>
        <v>0.65506329113924056</v>
      </c>
    </row>
    <row r="81" spans="1:6" ht="13.5" thickBot="1" x14ac:dyDescent="0.3">
      <c r="A81" s="16" t="s">
        <v>22</v>
      </c>
      <c r="B81" s="38">
        <v>0</v>
      </c>
      <c r="C81" s="102">
        <f t="shared" si="0"/>
        <v>0</v>
      </c>
    </row>
    <row r="82" spans="1:6" ht="13" x14ac:dyDescent="0.25">
      <c r="A82" s="103" t="s">
        <v>41</v>
      </c>
      <c r="B82" s="106">
        <v>193</v>
      </c>
      <c r="C82" s="112">
        <f t="shared" si="0"/>
        <v>0.30537974683544306</v>
      </c>
    </row>
    <row r="83" spans="1:6" ht="36.5" customHeight="1" x14ac:dyDescent="0.25">
      <c r="A83" s="131" t="s">
        <v>217</v>
      </c>
      <c r="B83" s="132"/>
      <c r="C83" s="132">
        <f>B83/632</f>
        <v>0</v>
      </c>
    </row>
    <row r="84" spans="1:6" ht="13.5" thickBot="1" x14ac:dyDescent="0.3">
      <c r="A84" s="109" t="s">
        <v>80</v>
      </c>
      <c r="B84" s="89" t="s">
        <v>43</v>
      </c>
      <c r="C84" s="110" t="s">
        <v>44</v>
      </c>
    </row>
    <row r="85" spans="1:6" ht="13.5" thickBot="1" x14ac:dyDescent="0.3">
      <c r="A85" s="108" t="s">
        <v>17</v>
      </c>
      <c r="B85" s="38">
        <v>75</v>
      </c>
      <c r="C85" s="102">
        <v>0.11899999999999999</v>
      </c>
    </row>
    <row r="86" spans="1:6" ht="13.5" thickBot="1" x14ac:dyDescent="0.3">
      <c r="A86" s="108" t="s">
        <v>45</v>
      </c>
      <c r="B86" s="38">
        <v>355</v>
      </c>
      <c r="C86" s="102">
        <v>0.56200000000000006</v>
      </c>
    </row>
    <row r="87" spans="1:6" ht="13.5" thickBot="1" x14ac:dyDescent="0.3">
      <c r="A87" s="108" t="s">
        <v>37</v>
      </c>
      <c r="B87" s="38">
        <v>30</v>
      </c>
      <c r="C87" s="102">
        <v>4.7E-2</v>
      </c>
    </row>
    <row r="88" spans="1:6" ht="13" x14ac:dyDescent="0.25">
      <c r="A88" s="111" t="s">
        <v>41</v>
      </c>
      <c r="B88" s="106">
        <v>172</v>
      </c>
      <c r="C88" s="112">
        <v>0.27215189873417722</v>
      </c>
    </row>
    <row r="89" spans="1:6" ht="36.5" customHeight="1" thickBot="1" x14ac:dyDescent="0.3">
      <c r="A89" s="131" t="s">
        <v>218</v>
      </c>
      <c r="B89" s="132"/>
      <c r="C89" s="132"/>
    </row>
    <row r="90" spans="1:6" ht="15.75" customHeight="1" thickBot="1" x14ac:dyDescent="0.3">
      <c r="A90" s="12" t="s">
        <v>46</v>
      </c>
      <c r="B90" s="60" t="s">
        <v>189</v>
      </c>
      <c r="C90" s="8" t="s">
        <v>200</v>
      </c>
      <c r="D90" s="13" t="s">
        <v>201</v>
      </c>
      <c r="E90" s="60" t="s">
        <v>188</v>
      </c>
      <c r="F90" s="61" t="s">
        <v>202</v>
      </c>
    </row>
    <row r="91" spans="1:6" ht="13.5" thickBot="1" x14ac:dyDescent="0.3">
      <c r="A91" s="13" t="s">
        <v>47</v>
      </c>
      <c r="B91" s="11" t="s">
        <v>43</v>
      </c>
      <c r="C91" s="11" t="s">
        <v>31</v>
      </c>
      <c r="D91" s="37" t="s">
        <v>48</v>
      </c>
      <c r="E91" s="37" t="s">
        <v>43</v>
      </c>
      <c r="F91" s="93" t="s">
        <v>31</v>
      </c>
    </row>
    <row r="92" spans="1:6" ht="13" thickBot="1" x14ac:dyDescent="0.3">
      <c r="A92" s="10" t="s">
        <v>49</v>
      </c>
      <c r="B92" s="9">
        <v>10</v>
      </c>
      <c r="C92" s="30">
        <v>1.6E-2</v>
      </c>
      <c r="D92" s="40">
        <v>-0.2</v>
      </c>
      <c r="E92" s="34">
        <v>8</v>
      </c>
      <c r="F92" s="113">
        <v>0.01</v>
      </c>
    </row>
    <row r="93" spans="1:6" ht="13" thickBot="1" x14ac:dyDescent="0.3">
      <c r="A93" s="10" t="s">
        <v>50</v>
      </c>
      <c r="B93" s="9">
        <v>103</v>
      </c>
      <c r="C93" s="30">
        <v>0.16900000000000001</v>
      </c>
      <c r="D93" s="40">
        <v>0.11</v>
      </c>
      <c r="E93" s="34">
        <v>114</v>
      </c>
      <c r="F93" s="113">
        <v>0.18</v>
      </c>
    </row>
    <row r="94" spans="1:6" ht="13" thickBot="1" x14ac:dyDescent="0.3">
      <c r="A94" s="10" t="s">
        <v>51</v>
      </c>
      <c r="B94" s="9">
        <v>153</v>
      </c>
      <c r="C94" s="30">
        <v>0.251</v>
      </c>
      <c r="D94" s="40">
        <v>0.03</v>
      </c>
      <c r="E94" s="34">
        <v>157</v>
      </c>
      <c r="F94" s="113">
        <v>0.25</v>
      </c>
    </row>
    <row r="95" spans="1:6" ht="13" thickBot="1" x14ac:dyDescent="0.3">
      <c r="A95" s="10" t="s">
        <v>52</v>
      </c>
      <c r="B95" s="9">
        <v>202</v>
      </c>
      <c r="C95" s="30">
        <v>0.33100000000000002</v>
      </c>
      <c r="D95" s="40">
        <v>0.01</v>
      </c>
      <c r="E95" s="34">
        <v>204</v>
      </c>
      <c r="F95" s="113">
        <v>0.32</v>
      </c>
    </row>
    <row r="96" spans="1:6" ht="13" thickBot="1" x14ac:dyDescent="0.3">
      <c r="A96" s="10" t="s">
        <v>53</v>
      </c>
      <c r="B96" s="9">
        <v>136</v>
      </c>
      <c r="C96" s="30">
        <v>0.223</v>
      </c>
      <c r="D96" s="40">
        <v>0.04</v>
      </c>
      <c r="E96" s="34">
        <v>141</v>
      </c>
      <c r="F96" s="113">
        <v>0.22</v>
      </c>
    </row>
    <row r="97" spans="1:6" x14ac:dyDescent="0.25">
      <c r="A97" s="77" t="s">
        <v>54</v>
      </c>
      <c r="B97" s="91">
        <v>6</v>
      </c>
      <c r="C97" s="114">
        <v>0.01</v>
      </c>
      <c r="D97" s="115">
        <v>0.33</v>
      </c>
      <c r="E97" s="79">
        <v>8</v>
      </c>
      <c r="F97" s="116">
        <v>0.01</v>
      </c>
    </row>
    <row r="98" spans="1:6" ht="36.5" customHeight="1" x14ac:dyDescent="0.25">
      <c r="A98" s="130" t="s">
        <v>219</v>
      </c>
    </row>
    <row r="99" spans="1:6" ht="13.5" thickBot="1" x14ac:dyDescent="0.3">
      <c r="A99" s="94" t="s">
        <v>200</v>
      </c>
      <c r="B99" s="89" t="s">
        <v>201</v>
      </c>
      <c r="C99" s="119" t="s">
        <v>202</v>
      </c>
    </row>
    <row r="100" spans="1:6" ht="13" x14ac:dyDescent="0.25">
      <c r="A100" s="15" t="s">
        <v>55</v>
      </c>
      <c r="B100" s="14" t="s">
        <v>43</v>
      </c>
      <c r="C100" s="118" t="s">
        <v>31</v>
      </c>
    </row>
    <row r="101" spans="1:6" ht="13.5" thickBot="1" x14ac:dyDescent="0.3">
      <c r="A101" s="11"/>
      <c r="B101" s="53"/>
      <c r="C101" s="72"/>
      <c r="D101" s="28"/>
    </row>
    <row r="102" spans="1:6" ht="13.5" thickBot="1" x14ac:dyDescent="0.3">
      <c r="A102" s="117" t="s">
        <v>56</v>
      </c>
      <c r="B102" s="41">
        <v>118</v>
      </c>
      <c r="C102" s="113">
        <f>B102/632</f>
        <v>0.18670886075949367</v>
      </c>
      <c r="D102" s="28"/>
    </row>
    <row r="103" spans="1:6" ht="13.5" thickBot="1" x14ac:dyDescent="0.3">
      <c r="A103" s="84" t="s">
        <v>57</v>
      </c>
      <c r="B103" s="34">
        <v>27</v>
      </c>
      <c r="C103" s="113">
        <f>B103/632</f>
        <v>4.2721518987341771E-2</v>
      </c>
      <c r="D103" s="28"/>
    </row>
    <row r="104" spans="1:6" ht="13.5" thickBot="1" x14ac:dyDescent="0.3">
      <c r="A104" s="84" t="s">
        <v>58</v>
      </c>
      <c r="B104" s="34">
        <v>271</v>
      </c>
      <c r="C104" s="113">
        <f>B104/632</f>
        <v>0.42879746835443039</v>
      </c>
      <c r="D104" s="28"/>
    </row>
    <row r="105" spans="1:6" ht="13.5" thickBot="1" x14ac:dyDescent="0.3">
      <c r="A105" s="84" t="s">
        <v>37</v>
      </c>
      <c r="B105" s="34">
        <v>43</v>
      </c>
      <c r="C105" s="113">
        <f>B105/632</f>
        <v>6.8037974683544306E-2</v>
      </c>
      <c r="D105" s="28"/>
    </row>
    <row r="106" spans="1:6" ht="13" x14ac:dyDescent="0.25">
      <c r="A106" s="88" t="s">
        <v>41</v>
      </c>
      <c r="B106" s="79">
        <f>632-SUM(B102:B105)</f>
        <v>173</v>
      </c>
      <c r="C106" s="116">
        <f>B106/632</f>
        <v>0.27373417721518989</v>
      </c>
    </row>
    <row r="107" spans="1:6" ht="36.5" customHeight="1" x14ac:dyDescent="0.25">
      <c r="A107" s="130" t="s">
        <v>231</v>
      </c>
      <c r="B107" s="130"/>
    </row>
    <row r="108" spans="1:6" ht="33.75" customHeight="1" x14ac:dyDescent="0.3">
      <c r="A108" s="5" t="s">
        <v>59</v>
      </c>
    </row>
    <row r="109" spans="1:6" ht="13.5" thickBot="1" x14ac:dyDescent="0.3">
      <c r="A109" s="11" t="s">
        <v>60</v>
      </c>
      <c r="B109" s="11" t="s">
        <v>61</v>
      </c>
      <c r="C109" s="86" t="s">
        <v>62</v>
      </c>
    </row>
    <row r="110" spans="1:6" x14ac:dyDescent="0.25">
      <c r="A110" s="79">
        <v>358</v>
      </c>
      <c r="B110" s="79">
        <v>15</v>
      </c>
      <c r="C110" s="116">
        <v>4.2000000000000003E-2</v>
      </c>
    </row>
    <row r="111" spans="1:6" ht="36.5" customHeight="1" x14ac:dyDescent="0.25">
      <c r="A111" s="131" t="s">
        <v>232</v>
      </c>
      <c r="B111" s="131"/>
      <c r="C111" s="131"/>
      <c r="D111" s="130"/>
    </row>
    <row r="112" spans="1:6" ht="33.75" customHeight="1" x14ac:dyDescent="0.3">
      <c r="A112" s="5" t="s">
        <v>63</v>
      </c>
    </row>
    <row r="113" spans="1:4" ht="13.5" thickBot="1" x14ac:dyDescent="0.3">
      <c r="A113" s="11" t="s">
        <v>64</v>
      </c>
      <c r="B113" s="11" t="s">
        <v>65</v>
      </c>
      <c r="C113" s="86" t="s">
        <v>66</v>
      </c>
    </row>
    <row r="114" spans="1:4" x14ac:dyDescent="0.25">
      <c r="A114" s="79">
        <v>274</v>
      </c>
      <c r="B114" s="79">
        <v>3</v>
      </c>
      <c r="C114" s="116">
        <v>1.0999999999999999E-2</v>
      </c>
    </row>
    <row r="115" spans="1:4" ht="36.5" customHeight="1" thickBot="1" x14ac:dyDescent="0.3">
      <c r="A115" s="131" t="s">
        <v>233</v>
      </c>
      <c r="B115" s="131"/>
      <c r="C115" s="131"/>
    </row>
    <row r="116" spans="1:4" ht="13.5" thickBot="1" x14ac:dyDescent="0.35">
      <c r="A116" s="5" t="s">
        <v>157</v>
      </c>
      <c r="B116" s="3" t="s">
        <v>154</v>
      </c>
      <c r="C116" s="8" t="s">
        <v>155</v>
      </c>
      <c r="D116" s="61" t="s">
        <v>156</v>
      </c>
    </row>
    <row r="117" spans="1:4" ht="13.5" thickBot="1" x14ac:dyDescent="0.3">
      <c r="A117" s="3" t="s">
        <v>14</v>
      </c>
      <c r="B117" s="11">
        <v>358</v>
      </c>
      <c r="C117" s="11">
        <v>1</v>
      </c>
      <c r="D117" s="120">
        <v>3.0000000000000001E-3</v>
      </c>
    </row>
    <row r="118" spans="1:4" ht="13" x14ac:dyDescent="0.25">
      <c r="A118" s="95" t="s">
        <v>13</v>
      </c>
      <c r="B118" s="94">
        <v>274</v>
      </c>
      <c r="C118" s="94">
        <v>2</v>
      </c>
      <c r="D118" s="121">
        <v>7.0000000000000001E-3</v>
      </c>
    </row>
    <row r="119" spans="1:4" ht="36.5" customHeight="1" thickBot="1" x14ac:dyDescent="0.3">
      <c r="A119" s="131" t="s">
        <v>234</v>
      </c>
      <c r="B119" s="131"/>
      <c r="C119" s="131"/>
      <c r="D119" s="131"/>
    </row>
    <row r="120" spans="1:4" ht="13.5" thickBot="1" x14ac:dyDescent="0.35">
      <c r="A120" s="5" t="s">
        <v>158</v>
      </c>
      <c r="B120" s="3" t="s">
        <v>154</v>
      </c>
      <c r="C120" s="8" t="s">
        <v>155</v>
      </c>
      <c r="D120" s="61" t="s">
        <v>156</v>
      </c>
    </row>
    <row r="121" spans="1:4" ht="13.5" thickBot="1" x14ac:dyDescent="0.3">
      <c r="A121" s="3" t="s">
        <v>14</v>
      </c>
      <c r="B121" s="11">
        <v>358</v>
      </c>
      <c r="C121" s="11">
        <v>6</v>
      </c>
      <c r="D121" s="120">
        <v>1.7000000000000001E-2</v>
      </c>
    </row>
    <row r="122" spans="1:4" ht="13" x14ac:dyDescent="0.25">
      <c r="A122" s="95" t="s">
        <v>13</v>
      </c>
      <c r="B122" s="94">
        <v>274</v>
      </c>
      <c r="C122" s="94">
        <v>2</v>
      </c>
      <c r="D122" s="121">
        <v>7.0000000000000001E-3</v>
      </c>
    </row>
    <row r="123" spans="1:4" ht="36.5" customHeight="1" x14ac:dyDescent="0.25">
      <c r="A123" s="131" t="s">
        <v>235</v>
      </c>
      <c r="B123" s="131"/>
      <c r="C123" s="131"/>
      <c r="D123" s="131"/>
    </row>
    <row r="124" spans="1:4" ht="13.5" thickBot="1" x14ac:dyDescent="0.3">
      <c r="A124" s="94" t="s">
        <v>200</v>
      </c>
      <c r="B124" s="89" t="s">
        <v>201</v>
      </c>
      <c r="C124" s="119" t="s">
        <v>202</v>
      </c>
    </row>
    <row r="125" spans="1:4" ht="13" x14ac:dyDescent="0.25">
      <c r="A125" s="15" t="s">
        <v>159</v>
      </c>
      <c r="B125" s="14" t="s">
        <v>160</v>
      </c>
      <c r="C125" s="118" t="s">
        <v>31</v>
      </c>
    </row>
    <row r="126" spans="1:4" ht="13.5" thickBot="1" x14ac:dyDescent="0.3">
      <c r="A126" s="11"/>
      <c r="B126" s="53"/>
      <c r="C126" s="72"/>
    </row>
    <row r="127" spans="1:4" ht="13.5" thickBot="1" x14ac:dyDescent="0.3">
      <c r="A127" s="117" t="s">
        <v>161</v>
      </c>
      <c r="B127" s="41">
        <v>213</v>
      </c>
      <c r="C127" s="113">
        <f t="shared" ref="C127:C131" si="1">B127/632</f>
        <v>0.33702531645569622</v>
      </c>
    </row>
    <row r="128" spans="1:4" ht="13.5" thickBot="1" x14ac:dyDescent="0.3">
      <c r="A128" s="84" t="s">
        <v>162</v>
      </c>
      <c r="B128" s="34">
        <v>47</v>
      </c>
      <c r="C128" s="113">
        <f t="shared" si="1"/>
        <v>7.4367088607594931E-2</v>
      </c>
    </row>
    <row r="129" spans="1:6" ht="13.5" thickBot="1" x14ac:dyDescent="0.3">
      <c r="A129" s="84" t="s">
        <v>163</v>
      </c>
      <c r="B129" s="34">
        <v>88</v>
      </c>
      <c r="C129" s="113">
        <f t="shared" si="1"/>
        <v>0.13924050632911392</v>
      </c>
    </row>
    <row r="130" spans="1:6" ht="13.5" thickBot="1" x14ac:dyDescent="0.3">
      <c r="A130" s="84" t="s">
        <v>164</v>
      </c>
      <c r="B130" s="34">
        <v>34</v>
      </c>
      <c r="C130" s="113">
        <f t="shared" si="1"/>
        <v>5.3797468354430382E-2</v>
      </c>
    </row>
    <row r="131" spans="1:6" ht="13.5" thickBot="1" x14ac:dyDescent="0.3">
      <c r="A131" s="84" t="s">
        <v>22</v>
      </c>
      <c r="B131" s="34">
        <v>59</v>
      </c>
      <c r="C131" s="113">
        <f t="shared" si="1"/>
        <v>9.3354430379746833E-2</v>
      </c>
    </row>
    <row r="132" spans="1:6" ht="13" x14ac:dyDescent="0.25">
      <c r="A132" s="88" t="s">
        <v>41</v>
      </c>
      <c r="B132" s="79">
        <f>632-SUM(B127:B131)</f>
        <v>191</v>
      </c>
      <c r="C132" s="116">
        <f>B132/632</f>
        <v>0.30221518987341772</v>
      </c>
    </row>
    <row r="133" spans="1:6" ht="36.5" customHeight="1" x14ac:dyDescent="0.25">
      <c r="A133" s="131" t="s">
        <v>236</v>
      </c>
      <c r="B133" s="131"/>
      <c r="C133" s="131"/>
    </row>
    <row r="134" spans="1:6" ht="13" x14ac:dyDescent="0.3">
      <c r="A134" s="5" t="s">
        <v>67</v>
      </c>
    </row>
    <row r="135" spans="1:6" ht="13" x14ac:dyDescent="0.25">
      <c r="A135" s="146" t="s">
        <v>68</v>
      </c>
      <c r="B135" s="147" t="s">
        <v>69</v>
      </c>
      <c r="C135" s="147" t="s">
        <v>70</v>
      </c>
      <c r="D135" s="147" t="s">
        <v>124</v>
      </c>
      <c r="E135" s="147" t="s">
        <v>125</v>
      </c>
      <c r="F135" s="148" t="s">
        <v>71</v>
      </c>
    </row>
    <row r="136" spans="1:6" ht="13.5" thickBot="1" x14ac:dyDescent="0.3">
      <c r="A136" s="122"/>
      <c r="B136" s="22" t="s">
        <v>72</v>
      </c>
      <c r="C136" s="22" t="s">
        <v>72</v>
      </c>
      <c r="D136" s="22" t="s">
        <v>72</v>
      </c>
      <c r="E136" s="22" t="s">
        <v>72</v>
      </c>
      <c r="F136" s="125"/>
    </row>
    <row r="137" spans="1:6" x14ac:dyDescent="0.25">
      <c r="A137" s="123" t="s">
        <v>73</v>
      </c>
      <c r="B137" s="56">
        <v>3.6999999999999998E-2</v>
      </c>
      <c r="C137" s="56">
        <v>2.8000000000000001E-2</v>
      </c>
      <c r="D137" s="56">
        <v>1.6E-2</v>
      </c>
      <c r="E137" s="56">
        <v>1.2999999999999999E-2</v>
      </c>
      <c r="F137" s="107">
        <v>0.11</v>
      </c>
    </row>
    <row r="138" spans="1:6" ht="13" thickBot="1" x14ac:dyDescent="0.3">
      <c r="A138" s="124"/>
      <c r="B138" s="57"/>
      <c r="C138" s="57"/>
      <c r="D138" s="57"/>
      <c r="E138" s="57"/>
      <c r="F138" s="126"/>
    </row>
    <row r="139" spans="1:6" x14ac:dyDescent="0.25">
      <c r="A139" s="123" t="s">
        <v>20</v>
      </c>
      <c r="B139" s="56">
        <v>0.05</v>
      </c>
      <c r="C139" s="56">
        <v>5.5E-2</v>
      </c>
      <c r="D139" s="56">
        <v>3.1E-2</v>
      </c>
      <c r="E139" s="56">
        <v>0.04</v>
      </c>
      <c r="F139" s="107">
        <v>0.129</v>
      </c>
    </row>
    <row r="140" spans="1:6" ht="13" thickBot="1" x14ac:dyDescent="0.3">
      <c r="A140" s="124"/>
      <c r="B140" s="57"/>
      <c r="C140" s="57"/>
      <c r="D140" s="57"/>
      <c r="E140" s="57"/>
      <c r="F140" s="126"/>
    </row>
    <row r="141" spans="1:6" x14ac:dyDescent="0.25">
      <c r="A141" s="123" t="s">
        <v>74</v>
      </c>
      <c r="B141" s="54">
        <v>8.3000000000000004E-2</v>
      </c>
      <c r="C141" s="54">
        <v>9.7000000000000003E-2</v>
      </c>
      <c r="D141" s="54">
        <v>0.115</v>
      </c>
      <c r="E141" s="58">
        <v>0.11899999999999999</v>
      </c>
      <c r="F141" s="107">
        <v>0.214</v>
      </c>
    </row>
    <row r="142" spans="1:6" ht="13" thickBot="1" x14ac:dyDescent="0.3">
      <c r="A142" s="124"/>
      <c r="B142" s="55"/>
      <c r="C142" s="55"/>
      <c r="D142" s="55"/>
      <c r="E142" s="20"/>
      <c r="F142" s="126"/>
    </row>
    <row r="143" spans="1:6" x14ac:dyDescent="0.25">
      <c r="A143" s="123" t="s">
        <v>23</v>
      </c>
      <c r="B143" s="56">
        <v>6.0999999999999999E-2</v>
      </c>
      <c r="C143" s="56">
        <v>6.7000000000000004E-2</v>
      </c>
      <c r="D143" s="56">
        <v>0.04</v>
      </c>
      <c r="E143" s="56">
        <v>7.0999999999999994E-2</v>
      </c>
      <c r="F143" s="107">
        <v>0.04</v>
      </c>
    </row>
    <row r="144" spans="1:6" ht="13" thickBot="1" x14ac:dyDescent="0.3">
      <c r="A144" s="124"/>
      <c r="B144" s="57"/>
      <c r="C144" s="57"/>
      <c r="D144" s="57"/>
      <c r="E144" s="57"/>
      <c r="F144" s="126"/>
    </row>
    <row r="145" spans="1:6" x14ac:dyDescent="0.25">
      <c r="A145" s="123" t="s">
        <v>42</v>
      </c>
      <c r="B145" s="59" t="s">
        <v>36</v>
      </c>
      <c r="C145" s="56">
        <v>2E-3</v>
      </c>
      <c r="D145" s="56">
        <v>5.0000000000000001E-3</v>
      </c>
      <c r="E145" s="56">
        <v>5.0000000000000001E-3</v>
      </c>
      <c r="F145" s="107">
        <v>4.0000000000000001E-3</v>
      </c>
    </row>
    <row r="146" spans="1:6" ht="13" thickBot="1" x14ac:dyDescent="0.3">
      <c r="A146" s="124"/>
      <c r="B146" s="57"/>
      <c r="C146" s="57"/>
      <c r="D146" s="57"/>
      <c r="E146" s="57"/>
      <c r="F146" s="126"/>
    </row>
    <row r="147" spans="1:6" x14ac:dyDescent="0.25">
      <c r="A147" s="123" t="s">
        <v>55</v>
      </c>
      <c r="B147" s="56">
        <v>0.28199999999999997</v>
      </c>
      <c r="C147" s="56">
        <v>0.25600000000000001</v>
      </c>
      <c r="D147" s="56">
        <v>4.0000000000000001E-3</v>
      </c>
      <c r="E147" s="56">
        <v>0.22900000000000001</v>
      </c>
      <c r="F147" s="107">
        <v>0.42699999999999999</v>
      </c>
    </row>
    <row r="148" spans="1:6" ht="13" thickBot="1" x14ac:dyDescent="0.3">
      <c r="A148" s="124"/>
      <c r="B148" s="57"/>
      <c r="C148" s="57"/>
      <c r="D148" s="57"/>
      <c r="E148" s="57"/>
      <c r="F148" s="126"/>
    </row>
    <row r="149" spans="1:6" ht="12.4" customHeight="1" x14ac:dyDescent="0.25">
      <c r="A149" s="123" t="s">
        <v>75</v>
      </c>
      <c r="B149" s="56">
        <v>0.56000000000000005</v>
      </c>
      <c r="C149" s="56">
        <v>0.57999999999999996</v>
      </c>
      <c r="D149" s="56">
        <v>0.56999999999999995</v>
      </c>
      <c r="E149" s="56">
        <v>0.56999999999999995</v>
      </c>
      <c r="F149" s="107">
        <v>0.51</v>
      </c>
    </row>
    <row r="150" spans="1:6" x14ac:dyDescent="0.25">
      <c r="A150" s="127"/>
      <c r="B150" s="128"/>
      <c r="C150" s="128"/>
      <c r="D150" s="128"/>
      <c r="E150" s="128"/>
      <c r="F150" s="129"/>
    </row>
  </sheetData>
  <phoneticPr fontId="12" type="noConversion"/>
  <pageMargins left="0.7" right="0.7" top="0.75" bottom="0.75" header="0.3" footer="0.3"/>
  <pageSetup paperSize="9" orientation="portrait" r:id="rId1"/>
  <tableParts count="2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C486B-6281-479E-9660-751F021634E7}">
  <sheetPr>
    <tabColor theme="9" tint="-0.249977111117893"/>
  </sheetPr>
  <dimension ref="A1:D40"/>
  <sheetViews>
    <sheetView zoomScale="80" zoomScaleNormal="80" workbookViewId="0"/>
  </sheetViews>
  <sheetFormatPr defaultColWidth="0" defaultRowHeight="15.5" zeroHeight="1" x14ac:dyDescent="0.35"/>
  <cols>
    <col min="1" max="1" width="50.23046875" customWidth="1"/>
    <col min="2" max="3" width="14.3046875" customWidth="1"/>
    <col min="4" max="4" width="16.84375" customWidth="1"/>
    <col min="5" max="16384" width="9.23046875" hidden="1"/>
  </cols>
  <sheetData>
    <row r="1" spans="1:4" x14ac:dyDescent="0.35">
      <c r="A1" s="69" t="s">
        <v>220</v>
      </c>
    </row>
    <row r="2" spans="1:4" ht="16" thickBot="1" x14ac:dyDescent="0.4">
      <c r="A2" s="27"/>
    </row>
    <row r="3" spans="1:4" ht="16" thickBot="1" x14ac:dyDescent="0.4">
      <c r="A3" s="27" t="s">
        <v>76</v>
      </c>
      <c r="B3" s="149" t="s">
        <v>77</v>
      </c>
      <c r="C3" s="149" t="s">
        <v>78</v>
      </c>
      <c r="D3" s="150" t="s">
        <v>79</v>
      </c>
    </row>
    <row r="4" spans="1:4" ht="16" thickBot="1" x14ac:dyDescent="0.4">
      <c r="A4" s="17" t="s">
        <v>165</v>
      </c>
      <c r="B4" s="45">
        <v>0.42399999999999999</v>
      </c>
      <c r="C4" s="45">
        <v>0.502</v>
      </c>
      <c r="D4" s="133">
        <v>0.46899999999999997</v>
      </c>
    </row>
    <row r="5" spans="1:4" ht="16" thickBot="1" x14ac:dyDescent="0.4">
      <c r="A5" s="18" t="s">
        <v>166</v>
      </c>
      <c r="B5" s="46">
        <v>0.40100000000000002</v>
      </c>
      <c r="C5" s="46">
        <v>0.38100000000000001</v>
      </c>
      <c r="D5" s="134">
        <v>0.41799999999999998</v>
      </c>
    </row>
    <row r="6" spans="1:4" ht="16" thickBot="1" x14ac:dyDescent="0.4">
      <c r="A6" s="18" t="s">
        <v>34</v>
      </c>
      <c r="B6" s="46">
        <v>6.0000000000000001E-3</v>
      </c>
      <c r="C6" s="46">
        <v>1.7999999999999999E-2</v>
      </c>
      <c r="D6" s="134">
        <v>0</v>
      </c>
    </row>
    <row r="7" spans="1:4" ht="16" thickBot="1" x14ac:dyDescent="0.4">
      <c r="A7" s="18" t="s">
        <v>22</v>
      </c>
      <c r="B7" s="46">
        <v>1.7000000000000001E-2</v>
      </c>
      <c r="C7" s="46">
        <v>1.7999999999999999E-2</v>
      </c>
      <c r="D7" s="134">
        <v>4.1000000000000002E-2</v>
      </c>
    </row>
    <row r="8" spans="1:4" x14ac:dyDescent="0.35">
      <c r="A8" s="135" t="s">
        <v>119</v>
      </c>
      <c r="B8" s="136">
        <v>0.15</v>
      </c>
      <c r="C8" s="136">
        <v>0.08</v>
      </c>
      <c r="D8" s="137">
        <v>7.0000000000000007E-2</v>
      </c>
    </row>
    <row r="9" spans="1:4" ht="39.5" customHeight="1" thickBot="1" x14ac:dyDescent="0.4">
      <c r="A9" s="130" t="s">
        <v>221</v>
      </c>
    </row>
    <row r="10" spans="1:4" ht="16" thickBot="1" x14ac:dyDescent="0.4">
      <c r="A10" s="27" t="s">
        <v>118</v>
      </c>
      <c r="B10" s="149" t="s">
        <v>77</v>
      </c>
      <c r="C10" s="149" t="s">
        <v>78</v>
      </c>
      <c r="D10" s="150" t="s">
        <v>79</v>
      </c>
    </row>
    <row r="11" spans="1:4" ht="16" thickBot="1" x14ac:dyDescent="0.4">
      <c r="A11" s="17" t="s">
        <v>20</v>
      </c>
      <c r="B11" s="45">
        <v>0.33</v>
      </c>
      <c r="C11" s="45">
        <v>0.19</v>
      </c>
      <c r="D11" s="133">
        <v>0.17299999999999999</v>
      </c>
    </row>
    <row r="12" spans="1:4" ht="16" thickBot="1" x14ac:dyDescent="0.4">
      <c r="A12" s="18" t="s">
        <v>21</v>
      </c>
      <c r="B12" s="46">
        <v>0.624</v>
      </c>
      <c r="C12" s="46">
        <v>0.77700000000000002</v>
      </c>
      <c r="D12" s="134">
        <v>0.755</v>
      </c>
    </row>
    <row r="13" spans="1:4" ht="16" thickBot="1" x14ac:dyDescent="0.4">
      <c r="A13" s="18" t="s">
        <v>22</v>
      </c>
      <c r="B13" s="46">
        <v>2.4E-2</v>
      </c>
      <c r="C13" s="46">
        <v>1.7999999999999999E-2</v>
      </c>
      <c r="D13" s="134">
        <v>4.1000000000000002E-2</v>
      </c>
    </row>
    <row r="14" spans="1:4" x14ac:dyDescent="0.35">
      <c r="A14" s="135" t="s">
        <v>119</v>
      </c>
      <c r="B14" s="136">
        <v>2.1999999999999999E-2</v>
      </c>
      <c r="C14" s="136">
        <v>1.4999999999999999E-2</v>
      </c>
      <c r="D14" s="137">
        <v>3.1E-2</v>
      </c>
    </row>
    <row r="15" spans="1:4" ht="39.5" customHeight="1" thickBot="1" x14ac:dyDescent="0.4">
      <c r="A15" s="131" t="s">
        <v>222</v>
      </c>
      <c r="B15" s="138"/>
      <c r="C15" s="138"/>
      <c r="D15" s="138"/>
    </row>
    <row r="16" spans="1:4" ht="16" thickBot="1" x14ac:dyDescent="0.4">
      <c r="A16" s="27" t="s">
        <v>80</v>
      </c>
      <c r="B16" s="149" t="s">
        <v>77</v>
      </c>
      <c r="C16" s="149" t="s">
        <v>78</v>
      </c>
      <c r="D16" s="150" t="s">
        <v>79</v>
      </c>
    </row>
    <row r="17" spans="1:4" ht="16" thickBot="1" x14ac:dyDescent="0.4">
      <c r="A17" s="17" t="s">
        <v>39</v>
      </c>
      <c r="B17" s="45">
        <v>0.10299999999999999</v>
      </c>
      <c r="C17" s="45">
        <v>0.20899999999999999</v>
      </c>
      <c r="D17" s="133">
        <v>9.1999999999999998E-2</v>
      </c>
    </row>
    <row r="18" spans="1:4" ht="16" thickBot="1" x14ac:dyDescent="0.4">
      <c r="A18" s="18" t="s">
        <v>40</v>
      </c>
      <c r="B18" s="46">
        <v>0.83699999999999997</v>
      </c>
      <c r="C18" s="46">
        <v>0.72899999999999998</v>
      </c>
      <c r="D18" s="134">
        <v>0.745</v>
      </c>
    </row>
    <row r="19" spans="1:4" ht="16" thickBot="1" x14ac:dyDescent="0.4">
      <c r="A19" s="18" t="s">
        <v>22</v>
      </c>
      <c r="B19" s="46">
        <v>3.1E-2</v>
      </c>
      <c r="C19" s="46">
        <v>3.6999999999999998E-2</v>
      </c>
      <c r="D19" s="134">
        <v>7.0999999999999994E-2</v>
      </c>
    </row>
    <row r="20" spans="1:4" x14ac:dyDescent="0.35">
      <c r="A20" s="135" t="s">
        <v>119</v>
      </c>
      <c r="B20" s="136">
        <v>0.03</v>
      </c>
      <c r="C20" s="136">
        <v>0.03</v>
      </c>
      <c r="D20" s="137">
        <v>0.09</v>
      </c>
    </row>
    <row r="21" spans="1:4" ht="39.5" customHeight="1" thickBot="1" x14ac:dyDescent="0.4">
      <c r="A21" s="131" t="s">
        <v>223</v>
      </c>
      <c r="B21" s="138"/>
      <c r="C21" s="138"/>
      <c r="D21" s="138"/>
    </row>
    <row r="22" spans="1:4" ht="16" thickBot="1" x14ac:dyDescent="0.4">
      <c r="A22" s="27" t="s">
        <v>23</v>
      </c>
      <c r="B22" s="149" t="s">
        <v>77</v>
      </c>
      <c r="C22" s="149" t="s">
        <v>78</v>
      </c>
      <c r="D22" s="150" t="s">
        <v>79</v>
      </c>
    </row>
    <row r="23" spans="1:4" ht="16" thickBot="1" x14ac:dyDescent="0.4">
      <c r="A23" s="17" t="s">
        <v>23</v>
      </c>
      <c r="B23" s="45">
        <v>0.128</v>
      </c>
      <c r="C23" s="45">
        <v>0.14699999999999999</v>
      </c>
      <c r="D23" s="133">
        <v>0.13300000000000001</v>
      </c>
    </row>
    <row r="24" spans="1:4" ht="16" thickBot="1" x14ac:dyDescent="0.4">
      <c r="A24" s="18" t="s">
        <v>24</v>
      </c>
      <c r="B24" s="46">
        <v>0.77600000000000002</v>
      </c>
      <c r="C24" s="46">
        <v>0.73599999999999999</v>
      </c>
      <c r="D24" s="134">
        <v>0.755</v>
      </c>
    </row>
    <row r="25" spans="1:4" ht="16" thickBot="1" x14ac:dyDescent="0.4">
      <c r="A25" s="18" t="s">
        <v>22</v>
      </c>
      <c r="B25" s="46">
        <v>8.1000000000000003E-2</v>
      </c>
      <c r="C25" s="46">
        <v>0.10299999999999999</v>
      </c>
      <c r="D25" s="134">
        <v>8.2000000000000003E-2</v>
      </c>
    </row>
    <row r="26" spans="1:4" x14ac:dyDescent="0.35">
      <c r="A26" s="135" t="s">
        <v>119</v>
      </c>
      <c r="B26" s="136">
        <v>1.4999999999999999E-2</v>
      </c>
      <c r="C26" s="136">
        <v>1.4999999999999999E-2</v>
      </c>
      <c r="D26" s="137">
        <v>3.1E-2</v>
      </c>
    </row>
    <row r="27" spans="1:4" ht="39.5" customHeight="1" thickBot="1" x14ac:dyDescent="0.4">
      <c r="A27" s="131" t="s">
        <v>224</v>
      </c>
      <c r="B27" s="138"/>
      <c r="C27" s="138"/>
      <c r="D27" s="138"/>
    </row>
    <row r="28" spans="1:4" ht="16" thickBot="1" x14ac:dyDescent="0.4">
      <c r="A28" s="27" t="s">
        <v>167</v>
      </c>
      <c r="B28" s="149" t="s">
        <v>77</v>
      </c>
      <c r="C28" s="149" t="s">
        <v>78</v>
      </c>
      <c r="D28" s="150" t="s">
        <v>79</v>
      </c>
    </row>
    <row r="29" spans="1:4" ht="16" thickBot="1" x14ac:dyDescent="0.4">
      <c r="A29" s="17" t="s">
        <v>168</v>
      </c>
      <c r="B29" s="45">
        <v>0.11600000000000001</v>
      </c>
      <c r="C29" s="45">
        <v>4.3999999999999997E-2</v>
      </c>
      <c r="D29" s="133">
        <v>8.2000000000000003E-2</v>
      </c>
    </row>
    <row r="30" spans="1:4" ht="16" thickBot="1" x14ac:dyDescent="0.4">
      <c r="A30" s="18" t="s">
        <v>169</v>
      </c>
      <c r="B30" s="46">
        <v>0.13900000000000001</v>
      </c>
      <c r="C30" s="46">
        <v>0.106</v>
      </c>
      <c r="D30" s="134">
        <v>9.1999999999999998E-2</v>
      </c>
    </row>
    <row r="31" spans="1:4" ht="16" thickBot="1" x14ac:dyDescent="0.4">
      <c r="A31" s="18" t="s">
        <v>170</v>
      </c>
      <c r="B31" s="46">
        <v>1E-3</v>
      </c>
      <c r="C31" s="46">
        <v>0</v>
      </c>
      <c r="D31" s="134">
        <v>0</v>
      </c>
    </row>
    <row r="32" spans="1:4" ht="16" thickBot="1" x14ac:dyDescent="0.4">
      <c r="A32" s="18" t="s">
        <v>171</v>
      </c>
      <c r="B32" s="46">
        <v>0.28000000000000003</v>
      </c>
      <c r="C32" s="46">
        <v>0.32600000000000001</v>
      </c>
      <c r="D32" s="134">
        <v>0.32700000000000001</v>
      </c>
    </row>
    <row r="33" spans="1:4" ht="16" thickBot="1" x14ac:dyDescent="0.4">
      <c r="A33" s="18" t="s">
        <v>172</v>
      </c>
      <c r="B33" s="46">
        <v>0.28000000000000003</v>
      </c>
      <c r="C33" s="46">
        <v>0.39600000000000002</v>
      </c>
      <c r="D33" s="134">
        <v>0.378</v>
      </c>
    </row>
    <row r="34" spans="1:4" ht="16" thickBot="1" x14ac:dyDescent="0.4">
      <c r="A34" s="18" t="s">
        <v>173</v>
      </c>
      <c r="B34" s="46">
        <v>5.0000000000000001E-3</v>
      </c>
      <c r="C34" s="46">
        <v>1.7999999999999999E-2</v>
      </c>
      <c r="D34" s="134">
        <v>0</v>
      </c>
    </row>
    <row r="35" spans="1:4" ht="16" thickBot="1" x14ac:dyDescent="0.4">
      <c r="A35" s="18" t="s">
        <v>174</v>
      </c>
      <c r="B35" s="46">
        <v>7.0000000000000001E-3</v>
      </c>
      <c r="C35" s="46">
        <v>1.0999999999999999E-2</v>
      </c>
      <c r="D35" s="134">
        <v>0.01</v>
      </c>
    </row>
    <row r="36" spans="1:4" ht="16" thickBot="1" x14ac:dyDescent="0.4">
      <c r="A36" s="18" t="s">
        <v>175</v>
      </c>
      <c r="B36" s="46">
        <v>5.8000000000000003E-2</v>
      </c>
      <c r="C36" s="46">
        <v>2.5999999999999999E-2</v>
      </c>
      <c r="D36" s="134">
        <v>4.1000000000000002E-2</v>
      </c>
    </row>
    <row r="37" spans="1:4" ht="16" thickBot="1" x14ac:dyDescent="0.4">
      <c r="A37" s="18" t="s">
        <v>176</v>
      </c>
      <c r="B37" s="46">
        <v>2E-3</v>
      </c>
      <c r="C37" s="46">
        <v>0</v>
      </c>
      <c r="D37" s="134">
        <v>0</v>
      </c>
    </row>
    <row r="38" spans="1:4" ht="16" thickBot="1" x14ac:dyDescent="0.4">
      <c r="A38" s="18" t="s">
        <v>177</v>
      </c>
      <c r="B38" s="46">
        <v>7.1999999999999995E-2</v>
      </c>
      <c r="C38" s="46">
        <v>0.04</v>
      </c>
      <c r="D38" s="134">
        <v>0</v>
      </c>
    </row>
    <row r="39" spans="1:4" ht="16" thickBot="1" x14ac:dyDescent="0.4">
      <c r="A39" s="18" t="s">
        <v>22</v>
      </c>
      <c r="B39" s="46">
        <v>2.4E-2</v>
      </c>
      <c r="C39" s="46">
        <v>1.7999999999999999E-2</v>
      </c>
      <c r="D39" s="134">
        <v>4.1000000000000002E-2</v>
      </c>
    </row>
    <row r="40" spans="1:4" x14ac:dyDescent="0.35">
      <c r="A40" s="135" t="s">
        <v>119</v>
      </c>
      <c r="B40" s="136">
        <v>2.1999999999999999E-2</v>
      </c>
      <c r="C40" s="136">
        <v>1.4999999999999999E-2</v>
      </c>
      <c r="D40" s="137">
        <v>3.1E-2</v>
      </c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281D-A0CF-4164-8285-8AD1DD83CB25}">
  <sheetPr>
    <tabColor theme="9" tint="-0.249977111117893"/>
  </sheetPr>
  <dimension ref="A1:K46"/>
  <sheetViews>
    <sheetView zoomScale="80" zoomScaleNormal="80" workbookViewId="0"/>
  </sheetViews>
  <sheetFormatPr defaultColWidth="0" defaultRowHeight="15.5" zeroHeight="1" x14ac:dyDescent="0.35"/>
  <cols>
    <col min="1" max="1" width="43.07421875" customWidth="1"/>
    <col min="2" max="2" width="10.765625" customWidth="1"/>
    <col min="3" max="3" width="12.69140625" customWidth="1"/>
    <col min="4" max="4" width="12.61328125" customWidth="1"/>
    <col min="5" max="5" width="13.84375" customWidth="1"/>
    <col min="6" max="9" width="9.23046875" customWidth="1"/>
    <col min="10" max="10" width="10.765625" customWidth="1"/>
    <col min="11" max="11" width="15.69140625" customWidth="1"/>
    <col min="12" max="16384" width="9.23046875" hidden="1"/>
  </cols>
  <sheetData>
    <row r="1" spans="1:11" x14ac:dyDescent="0.35">
      <c r="A1" s="69" t="s">
        <v>225</v>
      </c>
    </row>
    <row r="2" spans="1:11" ht="16" thickBot="1" x14ac:dyDescent="0.4">
      <c r="A2" s="5"/>
    </row>
    <row r="3" spans="1:11" ht="16" thickBot="1" x14ac:dyDescent="0.4">
      <c r="A3" s="5" t="s">
        <v>81</v>
      </c>
      <c r="B3" s="62" t="s">
        <v>188</v>
      </c>
      <c r="C3" s="63" t="s">
        <v>200</v>
      </c>
      <c r="D3" s="63" t="s">
        <v>201</v>
      </c>
      <c r="E3" s="64" t="s">
        <v>202</v>
      </c>
    </row>
    <row r="4" spans="1:11" ht="26.5" thickBot="1" x14ac:dyDescent="0.4">
      <c r="A4" s="23"/>
      <c r="B4" s="24" t="s">
        <v>82</v>
      </c>
      <c r="C4" s="24" t="s">
        <v>83</v>
      </c>
      <c r="D4" s="24" t="s">
        <v>84</v>
      </c>
      <c r="E4" s="24" t="s">
        <v>85</v>
      </c>
    </row>
    <row r="5" spans="1:11" ht="16" thickBot="1" x14ac:dyDescent="0.4">
      <c r="A5" s="19" t="s">
        <v>86</v>
      </c>
      <c r="B5" s="47">
        <v>0.128</v>
      </c>
      <c r="C5" s="47">
        <v>9.4E-2</v>
      </c>
      <c r="D5" s="47">
        <v>8.5999999999999993E-2</v>
      </c>
      <c r="E5" s="47">
        <v>-9.7000000000000003E-2</v>
      </c>
    </row>
    <row r="6" spans="1:11" ht="16" thickBot="1" x14ac:dyDescent="0.4">
      <c r="A6" s="19" t="s">
        <v>87</v>
      </c>
      <c r="B6" s="47">
        <v>6.9000000000000006E-2</v>
      </c>
      <c r="C6" s="47">
        <v>3.5000000000000003E-2</v>
      </c>
      <c r="D6" s="47">
        <v>3.3000000000000002E-2</v>
      </c>
      <c r="E6" s="47">
        <v>-0.129</v>
      </c>
    </row>
    <row r="7" spans="1:11" x14ac:dyDescent="0.35">
      <c r="A7" s="139" t="s">
        <v>88</v>
      </c>
      <c r="B7" s="140">
        <v>-2.9000000000000001E-2</v>
      </c>
      <c r="C7" s="141">
        <v>-8.4000000000000005E-2</v>
      </c>
      <c r="D7" s="140">
        <v>4.2999999999999997E-2</v>
      </c>
      <c r="E7" s="140">
        <v>-5.2999999999999999E-2</v>
      </c>
    </row>
    <row r="8" spans="1:11" x14ac:dyDescent="0.35"/>
    <row r="9" spans="1:11" ht="16" thickBot="1" x14ac:dyDescent="0.4"/>
    <row r="10" spans="1:11" ht="16" thickBot="1" x14ac:dyDescent="0.4">
      <c r="A10" s="5" t="s">
        <v>89</v>
      </c>
      <c r="B10" s="3" t="s">
        <v>188</v>
      </c>
      <c r="C10" s="3" t="s">
        <v>189</v>
      </c>
      <c r="D10" s="3" t="s">
        <v>190</v>
      </c>
      <c r="E10" s="8" t="s">
        <v>191</v>
      </c>
      <c r="F10" s="8" t="s">
        <v>192</v>
      </c>
      <c r="G10" s="61" t="s">
        <v>193</v>
      </c>
    </row>
    <row r="11" spans="1:11" ht="16" thickBot="1" x14ac:dyDescent="0.4">
      <c r="B11" s="42">
        <v>-9.7000000000000003E-2</v>
      </c>
      <c r="C11" s="20">
        <v>0</v>
      </c>
      <c r="D11" s="20">
        <v>0</v>
      </c>
      <c r="E11" s="21">
        <v>0.112</v>
      </c>
      <c r="F11" s="21">
        <v>7.5999999999999998E-2</v>
      </c>
      <c r="G11" s="142">
        <v>2.4E-2</v>
      </c>
    </row>
    <row r="12" spans="1:11" x14ac:dyDescent="0.35"/>
    <row r="13" spans="1:11" x14ac:dyDescent="0.35">
      <c r="A13" s="5" t="s">
        <v>90</v>
      </c>
      <c r="B13" s="5"/>
      <c r="C13" s="5"/>
      <c r="D13" s="5"/>
      <c r="E13" s="5"/>
      <c r="F13" s="5"/>
      <c r="G13" s="5"/>
      <c r="H13" s="5"/>
      <c r="I13" s="5"/>
      <c r="J13" s="5"/>
    </row>
    <row r="14" spans="1:11" x14ac:dyDescent="0.35">
      <c r="B14" s="1" t="s">
        <v>91</v>
      </c>
      <c r="C14" s="1"/>
      <c r="D14" s="1"/>
      <c r="E14" s="1"/>
      <c r="F14" s="1"/>
      <c r="G14" s="1"/>
      <c r="H14" s="1" t="s">
        <v>92</v>
      </c>
      <c r="I14" s="1"/>
      <c r="J14" s="1"/>
      <c r="K14" s="1"/>
    </row>
    <row r="15" spans="1:11" ht="16" thickBot="1" x14ac:dyDescent="0.4">
      <c r="B15" s="11" t="s">
        <v>13</v>
      </c>
      <c r="C15" s="11" t="s">
        <v>93</v>
      </c>
      <c r="D15" s="11" t="s">
        <v>94</v>
      </c>
      <c r="E15" s="86" t="s">
        <v>95</v>
      </c>
      <c r="F15" s="1"/>
      <c r="G15" s="1"/>
      <c r="H15" s="11" t="s">
        <v>13</v>
      </c>
      <c r="I15" s="11" t="s">
        <v>93</v>
      </c>
      <c r="J15" s="11" t="s">
        <v>94</v>
      </c>
      <c r="K15" s="86" t="s">
        <v>95</v>
      </c>
    </row>
    <row r="16" spans="1:11" s="48" customFormat="1" x14ac:dyDescent="0.35">
      <c r="B16" s="143">
        <v>22.75</v>
      </c>
      <c r="C16" s="143">
        <v>24.96</v>
      </c>
      <c r="D16" s="143">
        <v>-2.2200000000000002</v>
      </c>
      <c r="E16" s="116">
        <v>-9.7000000000000003E-2</v>
      </c>
      <c r="F16" s="49"/>
      <c r="G16" s="49"/>
      <c r="H16" s="143">
        <v>25.4</v>
      </c>
      <c r="I16" s="143">
        <v>26.03</v>
      </c>
      <c r="J16" s="143">
        <v>-0.63</v>
      </c>
      <c r="K16" s="116">
        <v>-2.5000000000000001E-2</v>
      </c>
    </row>
    <row r="17" spans="1:11" x14ac:dyDescent="0.35"/>
    <row r="18" spans="1:11" x14ac:dyDescent="0.35">
      <c r="A18" s="5" t="s">
        <v>96</v>
      </c>
    </row>
    <row r="19" spans="1:11" x14ac:dyDescent="0.35">
      <c r="B19" s="1" t="s">
        <v>91</v>
      </c>
      <c r="C19" s="1"/>
      <c r="D19" s="1"/>
      <c r="E19" s="1"/>
      <c r="F19" s="1"/>
      <c r="G19" s="1"/>
      <c r="H19" s="1" t="s">
        <v>92</v>
      </c>
      <c r="I19" s="1"/>
      <c r="J19" s="1"/>
      <c r="K19" s="1"/>
    </row>
    <row r="20" spans="1:11" ht="16" thickBot="1" x14ac:dyDescent="0.4">
      <c r="B20" s="11" t="s">
        <v>13</v>
      </c>
      <c r="C20" s="11" t="s">
        <v>93</v>
      </c>
      <c r="D20" s="11" t="s">
        <v>94</v>
      </c>
      <c r="E20" s="86" t="s">
        <v>95</v>
      </c>
      <c r="F20" s="1"/>
      <c r="G20" s="1"/>
      <c r="H20" s="11" t="s">
        <v>13</v>
      </c>
      <c r="I20" s="11" t="s">
        <v>93</v>
      </c>
      <c r="J20" s="11" t="s">
        <v>94</v>
      </c>
      <c r="K20" s="86" t="s">
        <v>95</v>
      </c>
    </row>
    <row r="21" spans="1:11" s="31" customFormat="1" x14ac:dyDescent="0.35">
      <c r="B21" s="143">
        <v>23.85</v>
      </c>
      <c r="C21" s="143">
        <v>26.91</v>
      </c>
      <c r="D21" s="143">
        <v>-3.06</v>
      </c>
      <c r="E21" s="116">
        <v>-0.129</v>
      </c>
      <c r="F21" s="32"/>
      <c r="G21" s="32"/>
      <c r="H21" s="143">
        <v>25.67</v>
      </c>
      <c r="I21" s="143">
        <v>26.26</v>
      </c>
      <c r="J21" s="143">
        <v>-0.59</v>
      </c>
      <c r="K21" s="116">
        <v>-2.3E-2</v>
      </c>
    </row>
    <row r="22" spans="1:11" x14ac:dyDescent="0.35">
      <c r="B22" s="48"/>
      <c r="C22" s="48"/>
      <c r="D22" s="48"/>
      <c r="E22" s="48"/>
    </row>
    <row r="23" spans="1:11" x14ac:dyDescent="0.35">
      <c r="A23" s="5" t="s">
        <v>97</v>
      </c>
    </row>
    <row r="24" spans="1:11" x14ac:dyDescent="0.35">
      <c r="B24" s="1" t="s">
        <v>91</v>
      </c>
      <c r="C24" s="1"/>
      <c r="D24" s="1"/>
      <c r="E24" s="1"/>
      <c r="F24" s="1"/>
      <c r="G24" s="1"/>
      <c r="H24" s="1" t="s">
        <v>92</v>
      </c>
      <c r="I24" s="1"/>
      <c r="J24" s="1"/>
      <c r="K24" s="1"/>
    </row>
    <row r="25" spans="1:11" ht="16" thickBot="1" x14ac:dyDescent="0.4">
      <c r="B25" s="11" t="s">
        <v>13</v>
      </c>
      <c r="C25" s="11" t="s">
        <v>93</v>
      </c>
      <c r="D25" s="11" t="s">
        <v>94</v>
      </c>
      <c r="E25" s="86" t="s">
        <v>95</v>
      </c>
      <c r="F25" s="1"/>
      <c r="G25" s="1"/>
      <c r="H25" s="11" t="s">
        <v>13</v>
      </c>
      <c r="I25" s="11" t="s">
        <v>93</v>
      </c>
      <c r="J25" s="11" t="s">
        <v>94</v>
      </c>
      <c r="K25" s="86" t="s">
        <v>95</v>
      </c>
    </row>
    <row r="26" spans="1:11" s="31" customFormat="1" x14ac:dyDescent="0.35">
      <c r="B26" s="143">
        <v>750</v>
      </c>
      <c r="C26" s="143">
        <v>750</v>
      </c>
      <c r="D26" s="143">
        <v>0</v>
      </c>
      <c r="E26" s="116">
        <v>0</v>
      </c>
      <c r="F26" s="32"/>
      <c r="G26" s="32"/>
      <c r="H26" s="143">
        <v>812.5</v>
      </c>
      <c r="I26" s="143">
        <v>820.59</v>
      </c>
      <c r="J26" s="143">
        <v>-8.09</v>
      </c>
      <c r="K26" s="116">
        <v>-0.01</v>
      </c>
    </row>
    <row r="27" spans="1:11" ht="16" thickBot="1" x14ac:dyDescent="0.4"/>
    <row r="28" spans="1:11" ht="16" thickBot="1" x14ac:dyDescent="0.4">
      <c r="A28" s="5" t="s">
        <v>98</v>
      </c>
      <c r="B28" s="3" t="s">
        <v>99</v>
      </c>
      <c r="C28" s="8" t="s">
        <v>100</v>
      </c>
      <c r="D28" s="8" t="s">
        <v>101</v>
      </c>
      <c r="E28" s="8" t="s">
        <v>226</v>
      </c>
    </row>
    <row r="29" spans="1:11" ht="16" thickBot="1" x14ac:dyDescent="0.4">
      <c r="A29" s="3" t="s">
        <v>102</v>
      </c>
      <c r="B29" s="50">
        <v>66</v>
      </c>
      <c r="C29" s="40">
        <v>0.41799999999999998</v>
      </c>
      <c r="D29" s="51">
        <v>92</v>
      </c>
      <c r="E29" s="40">
        <v>0.58199999999999996</v>
      </c>
    </row>
    <row r="30" spans="1:11" ht="16" thickBot="1" x14ac:dyDescent="0.4">
      <c r="A30" s="3" t="s">
        <v>103</v>
      </c>
      <c r="B30" s="50">
        <v>73</v>
      </c>
      <c r="C30" s="40">
        <v>0.46200000000000002</v>
      </c>
      <c r="D30" s="51">
        <v>85</v>
      </c>
      <c r="E30" s="40">
        <v>0.53800000000000003</v>
      </c>
    </row>
    <row r="31" spans="1:11" ht="16" thickBot="1" x14ac:dyDescent="0.4">
      <c r="A31" s="3" t="s">
        <v>104</v>
      </c>
      <c r="B31" s="50">
        <v>72</v>
      </c>
      <c r="C31" s="40">
        <v>0.45600000000000002</v>
      </c>
      <c r="D31" s="51">
        <v>86</v>
      </c>
      <c r="E31" s="40">
        <v>0.54400000000000004</v>
      </c>
    </row>
    <row r="32" spans="1:11" ht="16" thickBot="1" x14ac:dyDescent="0.4">
      <c r="A32" s="3" t="s">
        <v>105</v>
      </c>
      <c r="B32" s="50">
        <v>63</v>
      </c>
      <c r="C32" s="40">
        <v>0.39900000000000002</v>
      </c>
      <c r="D32" s="51">
        <v>95</v>
      </c>
      <c r="E32" s="40">
        <v>0.60099999999999998</v>
      </c>
    </row>
    <row r="33" spans="1:6" ht="16" thickBot="1" x14ac:dyDescent="0.4">
      <c r="B33" s="52">
        <f>SUM(B29:B32)</f>
        <v>274</v>
      </c>
      <c r="C33" s="48"/>
      <c r="D33" s="52">
        <f>SUM(D29:D32)</f>
        <v>358</v>
      </c>
      <c r="E33" s="48"/>
    </row>
    <row r="34" spans="1:6" x14ac:dyDescent="0.35"/>
    <row r="35" spans="1:6" ht="16" thickBot="1" x14ac:dyDescent="0.4">
      <c r="A35" s="29" t="s">
        <v>182</v>
      </c>
    </row>
    <row r="36" spans="1:6" ht="16" thickBot="1" x14ac:dyDescent="0.4">
      <c r="A36" s="7" t="s">
        <v>200</v>
      </c>
      <c r="B36" s="60" t="s">
        <v>201</v>
      </c>
      <c r="C36" s="61" t="s">
        <v>202</v>
      </c>
      <c r="D36" s="61" t="s">
        <v>203</v>
      </c>
      <c r="E36" s="8" t="s">
        <v>204</v>
      </c>
      <c r="F36" s="1" t="s">
        <v>227</v>
      </c>
    </row>
    <row r="37" spans="1:6" ht="16" thickBot="1" x14ac:dyDescent="0.4">
      <c r="A37" s="7" t="s">
        <v>178</v>
      </c>
      <c r="B37" s="60">
        <v>2025</v>
      </c>
      <c r="C37" s="61"/>
      <c r="D37" s="61"/>
      <c r="E37" s="8"/>
      <c r="F37" s="1"/>
    </row>
    <row r="38" spans="1:6" ht="16" thickBot="1" x14ac:dyDescent="0.4">
      <c r="A38" s="7"/>
      <c r="B38" s="65" t="s">
        <v>13</v>
      </c>
      <c r="C38" s="66"/>
      <c r="D38" s="65" t="s">
        <v>14</v>
      </c>
      <c r="E38" s="66"/>
      <c r="F38" s="27"/>
    </row>
    <row r="39" spans="1:6" ht="16" thickBot="1" x14ac:dyDescent="0.4">
      <c r="A39" s="7"/>
      <c r="B39" s="44" t="s">
        <v>179</v>
      </c>
      <c r="C39" s="44" t="s">
        <v>180</v>
      </c>
      <c r="D39" s="44" t="s">
        <v>179</v>
      </c>
      <c r="E39" s="44" t="s">
        <v>180</v>
      </c>
      <c r="F39" s="44" t="s">
        <v>12</v>
      </c>
    </row>
    <row r="40" spans="1:6" ht="16" thickBot="1" x14ac:dyDescent="0.4">
      <c r="A40" s="7">
        <v>2</v>
      </c>
      <c r="B40" s="43">
        <v>78</v>
      </c>
      <c r="C40" s="43">
        <v>8</v>
      </c>
      <c r="D40" s="43">
        <v>71</v>
      </c>
      <c r="E40" s="43">
        <v>23</v>
      </c>
      <c r="F40" s="43">
        <v>180</v>
      </c>
    </row>
    <row r="41" spans="1:6" ht="16" thickBot="1" x14ac:dyDescent="0.4">
      <c r="A41" s="7">
        <v>3</v>
      </c>
      <c r="B41" s="43">
        <v>41</v>
      </c>
      <c r="C41" s="43">
        <v>8</v>
      </c>
      <c r="D41" s="43">
        <v>57</v>
      </c>
      <c r="E41" s="43">
        <v>19</v>
      </c>
      <c r="F41" s="43">
        <v>125</v>
      </c>
    </row>
    <row r="42" spans="1:6" ht="16" thickBot="1" x14ac:dyDescent="0.4">
      <c r="A42" s="7">
        <v>4</v>
      </c>
      <c r="B42" s="43">
        <v>60</v>
      </c>
      <c r="C42" s="43">
        <v>8</v>
      </c>
      <c r="D42" s="43">
        <v>61</v>
      </c>
      <c r="E42" s="43">
        <v>24</v>
      </c>
      <c r="F42" s="43">
        <v>153</v>
      </c>
    </row>
    <row r="43" spans="1:6" ht="16" thickBot="1" x14ac:dyDescent="0.4">
      <c r="A43" s="7">
        <v>5</v>
      </c>
      <c r="B43" s="43">
        <v>44</v>
      </c>
      <c r="C43" s="43">
        <v>2</v>
      </c>
      <c r="D43" s="43">
        <v>48</v>
      </c>
      <c r="E43" s="43">
        <v>12</v>
      </c>
      <c r="F43" s="43">
        <v>106</v>
      </c>
    </row>
    <row r="44" spans="1:6" ht="16" thickBot="1" x14ac:dyDescent="0.4">
      <c r="A44" s="7">
        <v>6</v>
      </c>
      <c r="B44" s="43">
        <v>17</v>
      </c>
      <c r="C44" s="43">
        <v>0</v>
      </c>
      <c r="D44" s="43">
        <v>16</v>
      </c>
      <c r="E44" s="43">
        <v>3</v>
      </c>
      <c r="F44" s="43">
        <v>36</v>
      </c>
    </row>
    <row r="45" spans="1:6" x14ac:dyDescent="0.35">
      <c r="A45" s="144" t="s">
        <v>181</v>
      </c>
      <c r="B45" s="145">
        <v>4</v>
      </c>
      <c r="C45" s="145">
        <v>0</v>
      </c>
      <c r="D45" s="145">
        <v>7</v>
      </c>
      <c r="E45" s="145">
        <v>0</v>
      </c>
      <c r="F45" s="145">
        <v>11</v>
      </c>
    </row>
    <row r="46" spans="1:6" x14ac:dyDescent="0.35"/>
  </sheetData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5B44-4480-4209-B292-5B1AC6D4F4BC}">
  <sheetPr>
    <tabColor theme="9" tint="-0.249977111117893"/>
  </sheetPr>
  <dimension ref="A1:K19"/>
  <sheetViews>
    <sheetView zoomScale="80" zoomScaleNormal="80" workbookViewId="0"/>
  </sheetViews>
  <sheetFormatPr defaultColWidth="0" defaultRowHeight="15.5" zeroHeight="1" x14ac:dyDescent="0.35"/>
  <cols>
    <col min="1" max="1" width="45" bestFit="1" customWidth="1"/>
    <col min="2" max="2" width="17.765625" customWidth="1"/>
    <col min="3" max="3" width="12.69140625" customWidth="1"/>
    <col min="4" max="4" width="11" customWidth="1"/>
    <col min="5" max="5" width="13.61328125" customWidth="1"/>
    <col min="6" max="7" width="9.23046875" customWidth="1"/>
    <col min="8" max="8" width="14.23046875" customWidth="1"/>
    <col min="9" max="9" width="9.23046875" customWidth="1"/>
    <col min="10" max="10" width="10.765625" customWidth="1"/>
    <col min="11" max="11" width="12.4609375" customWidth="1"/>
    <col min="12" max="16384" width="9.23046875" hidden="1"/>
  </cols>
  <sheetData>
    <row r="1" spans="1:11" x14ac:dyDescent="0.35">
      <c r="A1" s="69" t="s">
        <v>228</v>
      </c>
    </row>
    <row r="2" spans="1:11" ht="16" thickBot="1" x14ac:dyDescent="0.4"/>
    <row r="3" spans="1:11" ht="16" thickBot="1" x14ac:dyDescent="0.4">
      <c r="A3" s="5" t="s">
        <v>185</v>
      </c>
      <c r="B3" s="3" t="s">
        <v>188</v>
      </c>
      <c r="C3" s="3" t="s">
        <v>189</v>
      </c>
      <c r="D3" s="3" t="s">
        <v>190</v>
      </c>
      <c r="E3" s="8" t="s">
        <v>191</v>
      </c>
      <c r="F3" s="8" t="s">
        <v>192</v>
      </c>
      <c r="G3" s="61" t="s">
        <v>193</v>
      </c>
    </row>
    <row r="4" spans="1:11" ht="16" thickBot="1" x14ac:dyDescent="0.4">
      <c r="B4" s="42">
        <v>0.13200000000000001</v>
      </c>
      <c r="C4" s="20">
        <v>0.17299999999999999</v>
      </c>
      <c r="D4" s="20">
        <v>0.20100000000000001</v>
      </c>
      <c r="E4" s="21">
        <v>0.30099999999999999</v>
      </c>
      <c r="F4" s="21">
        <v>0.27600000000000002</v>
      </c>
      <c r="G4" s="142">
        <v>0.21299999999999999</v>
      </c>
    </row>
    <row r="5" spans="1:11" x14ac:dyDescent="0.35"/>
    <row r="6" spans="1:11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1" x14ac:dyDescent="0.35">
      <c r="A7" s="5" t="s">
        <v>107</v>
      </c>
      <c r="B7" s="5"/>
      <c r="C7" s="5"/>
      <c r="D7" s="5"/>
      <c r="E7" s="5"/>
      <c r="F7" s="5"/>
      <c r="G7" s="5"/>
      <c r="H7" s="5"/>
      <c r="I7" s="5"/>
      <c r="J7" s="5"/>
    </row>
    <row r="8" spans="1:11" x14ac:dyDescent="0.35">
      <c r="B8" s="1" t="s">
        <v>91</v>
      </c>
      <c r="C8" s="1"/>
      <c r="D8" s="1"/>
      <c r="E8" s="1"/>
      <c r="F8" s="1"/>
      <c r="G8" s="1"/>
      <c r="H8" s="1" t="s">
        <v>92</v>
      </c>
      <c r="I8" s="1"/>
      <c r="J8" s="1"/>
      <c r="K8" s="1"/>
    </row>
    <row r="9" spans="1:11" ht="16" thickBot="1" x14ac:dyDescent="0.4">
      <c r="B9" s="11" t="s">
        <v>20</v>
      </c>
      <c r="C9" s="11" t="s">
        <v>21</v>
      </c>
      <c r="D9" s="11" t="s">
        <v>94</v>
      </c>
      <c r="E9" s="86" t="s">
        <v>95</v>
      </c>
      <c r="F9" s="1"/>
      <c r="G9" s="1"/>
      <c r="H9" s="11" t="s">
        <v>20</v>
      </c>
      <c r="I9" s="11" t="s">
        <v>21</v>
      </c>
      <c r="J9" s="11" t="s">
        <v>94</v>
      </c>
      <c r="K9" s="86" t="s">
        <v>95</v>
      </c>
    </row>
    <row r="10" spans="1:11" s="31" customFormat="1" x14ac:dyDescent="0.35">
      <c r="B10" s="143">
        <v>21.66</v>
      </c>
      <c r="C10" s="143">
        <v>24.96</v>
      </c>
      <c r="D10" s="143">
        <v>3.3</v>
      </c>
      <c r="E10" s="116">
        <v>0.13200000000000001</v>
      </c>
      <c r="F10" s="32"/>
      <c r="G10" s="32"/>
      <c r="H10" s="143">
        <v>23.38</v>
      </c>
      <c r="I10" s="143">
        <v>26.05</v>
      </c>
      <c r="J10" s="143">
        <v>2.68</v>
      </c>
      <c r="K10" s="116">
        <v>0.10299999999999999</v>
      </c>
    </row>
    <row r="11" spans="1:11" ht="16" thickBot="1" x14ac:dyDescent="0.4"/>
    <row r="12" spans="1:11" ht="16" thickBot="1" x14ac:dyDescent="0.4">
      <c r="A12" s="5" t="s">
        <v>108</v>
      </c>
      <c r="B12" s="3" t="s">
        <v>109</v>
      </c>
      <c r="C12" s="8" t="s">
        <v>100</v>
      </c>
      <c r="D12" s="8" t="s">
        <v>110</v>
      </c>
      <c r="E12" s="8" t="s">
        <v>226</v>
      </c>
    </row>
    <row r="13" spans="1:11" ht="16" thickBot="1" x14ac:dyDescent="0.4">
      <c r="A13" s="3" t="s">
        <v>102</v>
      </c>
      <c r="B13" s="50">
        <v>11</v>
      </c>
      <c r="C13" s="40">
        <v>0.1</v>
      </c>
      <c r="D13" s="51">
        <v>99</v>
      </c>
      <c r="E13" s="40">
        <v>0.9</v>
      </c>
    </row>
    <row r="14" spans="1:11" ht="16" thickBot="1" x14ac:dyDescent="0.4">
      <c r="A14" s="3" t="s">
        <v>103</v>
      </c>
      <c r="B14" s="50">
        <v>6</v>
      </c>
      <c r="C14" s="40">
        <v>5.5E-2</v>
      </c>
      <c r="D14" s="51">
        <v>103</v>
      </c>
      <c r="E14" s="40">
        <v>0.94499999999999995</v>
      </c>
    </row>
    <row r="15" spans="1:11" ht="16" thickBot="1" x14ac:dyDescent="0.4">
      <c r="A15" s="3" t="s">
        <v>104</v>
      </c>
      <c r="B15" s="50">
        <v>3</v>
      </c>
      <c r="C15" s="40">
        <v>2.7E-2</v>
      </c>
      <c r="D15" s="51">
        <v>107</v>
      </c>
      <c r="E15" s="40">
        <v>0.97299999999999998</v>
      </c>
    </row>
    <row r="16" spans="1:11" ht="16" thickBot="1" x14ac:dyDescent="0.4">
      <c r="A16" s="3" t="s">
        <v>105</v>
      </c>
      <c r="B16" s="50">
        <v>5</v>
      </c>
      <c r="C16" s="40">
        <v>4.4999999999999998E-2</v>
      </c>
      <c r="D16" s="51">
        <v>105</v>
      </c>
      <c r="E16" s="40">
        <v>0.95499999999999996</v>
      </c>
    </row>
    <row r="17" spans="1:10" ht="16" thickBot="1" x14ac:dyDescent="0.4">
      <c r="B17" s="52">
        <v>25</v>
      </c>
      <c r="C17" s="48" t="s">
        <v>106</v>
      </c>
      <c r="D17" s="52">
        <v>414</v>
      </c>
      <c r="E17" s="48" t="s">
        <v>106</v>
      </c>
    </row>
    <row r="19" spans="1:10" hidden="1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C066-69EA-40B1-BC94-F4CC5D21C8F1}">
  <sheetPr>
    <tabColor theme="9" tint="-0.249977111117893"/>
  </sheetPr>
  <dimension ref="A1:K18"/>
  <sheetViews>
    <sheetView zoomScale="80" zoomScaleNormal="80" workbookViewId="0"/>
  </sheetViews>
  <sheetFormatPr defaultColWidth="0" defaultRowHeight="15.5" zeroHeight="1" x14ac:dyDescent="0.35"/>
  <cols>
    <col min="1" max="1" width="51.69140625" bestFit="1" customWidth="1"/>
    <col min="2" max="3" width="12.84375" customWidth="1"/>
    <col min="4" max="4" width="16.84375" customWidth="1"/>
    <col min="5" max="5" width="13.61328125" customWidth="1"/>
    <col min="6" max="8" width="9.23046875" customWidth="1"/>
    <col min="9" max="9" width="12.84375" customWidth="1"/>
    <col min="10" max="10" width="10.765625" customWidth="1"/>
    <col min="11" max="11" width="12.4609375" customWidth="1"/>
    <col min="12" max="16384" width="9.23046875" hidden="1"/>
  </cols>
  <sheetData>
    <row r="1" spans="1:11" x14ac:dyDescent="0.35">
      <c r="A1" s="69" t="s">
        <v>229</v>
      </c>
    </row>
    <row r="2" spans="1:11" ht="16" thickBot="1" x14ac:dyDescent="0.4"/>
    <row r="3" spans="1:11" ht="16" thickBot="1" x14ac:dyDescent="0.4">
      <c r="A3" s="5" t="s">
        <v>184</v>
      </c>
      <c r="B3" s="3" t="s">
        <v>188</v>
      </c>
      <c r="C3" s="3" t="s">
        <v>189</v>
      </c>
      <c r="D3" s="3" t="s">
        <v>190</v>
      </c>
      <c r="E3" s="8" t="s">
        <v>191</v>
      </c>
      <c r="F3" s="8" t="s">
        <v>192</v>
      </c>
      <c r="G3" s="61" t="s">
        <v>193</v>
      </c>
    </row>
    <row r="4" spans="1:11" ht="16" thickBot="1" x14ac:dyDescent="0.4">
      <c r="B4" s="42">
        <v>0.19500000000000001</v>
      </c>
      <c r="C4" s="20">
        <v>0.13200000000000001</v>
      </c>
      <c r="D4" s="20">
        <v>4.8000000000000001E-2</v>
      </c>
      <c r="E4" s="21">
        <v>0.13400000000000001</v>
      </c>
      <c r="F4" s="21">
        <v>7.5999999999999998E-2</v>
      </c>
      <c r="G4" s="142">
        <v>2.4E-2</v>
      </c>
    </row>
    <row r="5" spans="1:11" x14ac:dyDescent="0.35"/>
    <row r="6" spans="1:11" x14ac:dyDescent="0.35">
      <c r="A6" s="5" t="s">
        <v>111</v>
      </c>
      <c r="B6" s="5"/>
      <c r="C6" s="5"/>
      <c r="D6" s="5"/>
      <c r="E6" s="5"/>
      <c r="F6" s="5"/>
      <c r="G6" s="5"/>
      <c r="H6" s="5"/>
      <c r="I6" s="5"/>
      <c r="J6" s="5"/>
    </row>
    <row r="7" spans="1:11" x14ac:dyDescent="0.35">
      <c r="B7" s="1" t="s">
        <v>91</v>
      </c>
      <c r="C7" s="1"/>
      <c r="D7" s="1"/>
      <c r="E7" s="1"/>
      <c r="F7" s="1"/>
      <c r="G7" s="1"/>
      <c r="H7" s="1" t="s">
        <v>92</v>
      </c>
      <c r="I7" s="1"/>
      <c r="J7" s="1"/>
      <c r="K7" s="1"/>
    </row>
    <row r="8" spans="1:11" ht="16" thickBot="1" x14ac:dyDescent="0.4">
      <c r="B8" s="151" t="s">
        <v>17</v>
      </c>
      <c r="C8" s="151" t="s">
        <v>45</v>
      </c>
      <c r="D8" s="151" t="s">
        <v>94</v>
      </c>
      <c r="E8" s="152" t="s">
        <v>95</v>
      </c>
      <c r="F8" s="1"/>
      <c r="G8" s="1"/>
      <c r="H8" s="11" t="s">
        <v>17</v>
      </c>
      <c r="I8" s="11" t="s">
        <v>45</v>
      </c>
      <c r="J8" s="11" t="s">
        <v>94</v>
      </c>
      <c r="K8" s="86" t="s">
        <v>95</v>
      </c>
    </row>
    <row r="9" spans="1:11" s="31" customFormat="1" x14ac:dyDescent="0.35">
      <c r="B9" s="143">
        <v>21.66</v>
      </c>
      <c r="C9" s="143">
        <v>26.92</v>
      </c>
      <c r="D9" s="143">
        <v>5.26</v>
      </c>
      <c r="E9" s="116">
        <v>0.19500000000000001</v>
      </c>
      <c r="F9" s="32"/>
      <c r="G9" s="32"/>
      <c r="H9" s="143">
        <v>24.2</v>
      </c>
      <c r="I9" s="143">
        <v>26.49</v>
      </c>
      <c r="J9" s="143">
        <v>2.29</v>
      </c>
      <c r="K9" s="116">
        <v>8.5999999999999993E-2</v>
      </c>
    </row>
    <row r="10" spans="1:11" ht="16" thickBot="1" x14ac:dyDescent="0.4"/>
    <row r="11" spans="1:11" ht="16" thickBot="1" x14ac:dyDescent="0.4">
      <c r="A11" s="5" t="s">
        <v>108</v>
      </c>
      <c r="B11" s="3" t="s">
        <v>112</v>
      </c>
      <c r="C11" s="8" t="s">
        <v>100</v>
      </c>
      <c r="D11" s="8" t="s">
        <v>113</v>
      </c>
      <c r="E11" s="8" t="s">
        <v>226</v>
      </c>
    </row>
    <row r="12" spans="1:11" ht="16" thickBot="1" x14ac:dyDescent="0.4">
      <c r="A12" s="3" t="s">
        <v>102</v>
      </c>
      <c r="B12" s="50">
        <v>21</v>
      </c>
      <c r="C12" s="40">
        <v>0.19400000000000001</v>
      </c>
      <c r="D12" s="51">
        <v>87</v>
      </c>
      <c r="E12" s="40">
        <v>0.80600000000000005</v>
      </c>
    </row>
    <row r="13" spans="1:11" ht="16" thickBot="1" x14ac:dyDescent="0.4">
      <c r="A13" s="3" t="s">
        <v>103</v>
      </c>
      <c r="B13" s="50">
        <v>22</v>
      </c>
      <c r="C13" s="40">
        <v>0.20599999999999999</v>
      </c>
      <c r="D13" s="51">
        <v>85</v>
      </c>
      <c r="E13" s="40">
        <v>0.79400000000000004</v>
      </c>
    </row>
    <row r="14" spans="1:11" ht="16" thickBot="1" x14ac:dyDescent="0.4">
      <c r="A14" s="3" t="s">
        <v>104</v>
      </c>
      <c r="B14" s="50">
        <v>18</v>
      </c>
      <c r="C14" s="40">
        <v>0.16800000000000001</v>
      </c>
      <c r="D14" s="51">
        <v>89</v>
      </c>
      <c r="E14" s="40">
        <v>0.83199999999999996</v>
      </c>
    </row>
    <row r="15" spans="1:11" ht="16" thickBot="1" x14ac:dyDescent="0.4">
      <c r="A15" s="3" t="s">
        <v>105</v>
      </c>
      <c r="B15" s="50">
        <v>14</v>
      </c>
      <c r="C15" s="40">
        <v>0.13</v>
      </c>
      <c r="D15" s="51">
        <v>94</v>
      </c>
      <c r="E15" s="40">
        <v>0.87</v>
      </c>
    </row>
    <row r="16" spans="1:11" ht="16" thickBot="1" x14ac:dyDescent="0.4">
      <c r="B16" s="52">
        <v>75</v>
      </c>
      <c r="C16" s="48" t="s">
        <v>106</v>
      </c>
      <c r="D16" s="52">
        <v>355</v>
      </c>
      <c r="E16" s="48"/>
    </row>
    <row r="18" spans="1:10" hidden="1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F15F-E73E-4DBF-ACC7-20948E2EBA63}">
  <sheetPr>
    <tabColor theme="9" tint="-0.249977111117893"/>
  </sheetPr>
  <dimension ref="A1:K18"/>
  <sheetViews>
    <sheetView zoomScale="80" zoomScaleNormal="80" workbookViewId="0"/>
  </sheetViews>
  <sheetFormatPr defaultColWidth="0" defaultRowHeight="15.5" zeroHeight="1" x14ac:dyDescent="0.35"/>
  <cols>
    <col min="1" max="1" width="48.3046875" bestFit="1" customWidth="1"/>
    <col min="2" max="2" width="10.15234375" customWidth="1"/>
    <col min="3" max="3" width="12.69140625" customWidth="1"/>
    <col min="4" max="4" width="14.23046875" customWidth="1"/>
    <col min="5" max="5" width="13.61328125" customWidth="1"/>
    <col min="6" max="8" width="9.23046875" customWidth="1"/>
    <col min="9" max="9" width="10.15234375" customWidth="1"/>
    <col min="10" max="10" width="10.765625" customWidth="1"/>
    <col min="11" max="11" width="12.4609375" customWidth="1"/>
    <col min="12" max="16384" width="9.23046875" hidden="1"/>
  </cols>
  <sheetData>
    <row r="1" spans="1:11" x14ac:dyDescent="0.35">
      <c r="A1" s="69" t="s">
        <v>230</v>
      </c>
    </row>
    <row r="2" spans="1:11" ht="16" thickBot="1" x14ac:dyDescent="0.4"/>
    <row r="3" spans="1:11" ht="16" thickBot="1" x14ac:dyDescent="0.4">
      <c r="A3" s="5" t="s">
        <v>183</v>
      </c>
      <c r="B3" s="3" t="s">
        <v>188</v>
      </c>
      <c r="C3" s="3" t="s">
        <v>189</v>
      </c>
      <c r="D3" s="3" t="s">
        <v>190</v>
      </c>
      <c r="E3" s="61" t="s">
        <v>191</v>
      </c>
    </row>
    <row r="4" spans="1:11" ht="16" thickBot="1" x14ac:dyDescent="0.4">
      <c r="B4" s="42">
        <v>0.13200000000000001</v>
      </c>
      <c r="C4" s="20">
        <v>0.20100000000000001</v>
      </c>
      <c r="D4" s="20">
        <v>0.161</v>
      </c>
      <c r="E4" s="142">
        <v>9.8000000000000004E-2</v>
      </c>
    </row>
    <row r="5" spans="1:11" x14ac:dyDescent="0.35"/>
    <row r="6" spans="1:11" x14ac:dyDescent="0.35">
      <c r="A6" s="5" t="s">
        <v>114</v>
      </c>
      <c r="B6" s="5"/>
      <c r="C6" s="5"/>
      <c r="D6" s="5"/>
      <c r="E6" s="5"/>
      <c r="F6" s="5"/>
      <c r="G6" s="5"/>
      <c r="H6" s="5"/>
      <c r="I6" s="5"/>
      <c r="J6" s="5"/>
    </row>
    <row r="7" spans="1:11" x14ac:dyDescent="0.35">
      <c r="B7" s="1" t="s">
        <v>91</v>
      </c>
      <c r="C7" s="1"/>
      <c r="D7" s="1"/>
      <c r="E7" s="1"/>
      <c r="F7" s="1"/>
      <c r="G7" s="1"/>
      <c r="H7" s="1" t="s">
        <v>92</v>
      </c>
      <c r="I7" s="1"/>
      <c r="J7" s="1"/>
      <c r="K7" s="1"/>
    </row>
    <row r="8" spans="1:11" ht="16" thickBot="1" x14ac:dyDescent="0.4">
      <c r="B8" s="11" t="s">
        <v>23</v>
      </c>
      <c r="C8" s="11" t="s">
        <v>115</v>
      </c>
      <c r="D8" s="11" t="s">
        <v>94</v>
      </c>
      <c r="E8" s="86" t="s">
        <v>95</v>
      </c>
      <c r="F8" s="1"/>
      <c r="G8" s="1"/>
      <c r="H8" s="11" t="s">
        <v>23</v>
      </c>
      <c r="I8" s="11" t="s">
        <v>115</v>
      </c>
      <c r="J8" s="11" t="s">
        <v>94</v>
      </c>
      <c r="K8" s="86" t="s">
        <v>95</v>
      </c>
    </row>
    <row r="9" spans="1:11" s="31" customFormat="1" x14ac:dyDescent="0.35">
      <c r="B9" s="143">
        <v>21.62</v>
      </c>
      <c r="C9" s="143">
        <v>24.91</v>
      </c>
      <c r="D9" s="143">
        <v>3.29</v>
      </c>
      <c r="E9" s="116">
        <v>0.13200000000000001</v>
      </c>
      <c r="F9" s="32"/>
      <c r="G9" s="32"/>
      <c r="H9" s="143">
        <v>22.99</v>
      </c>
      <c r="I9" s="143">
        <v>26.29</v>
      </c>
      <c r="J9" s="143">
        <v>3.29</v>
      </c>
      <c r="K9" s="116">
        <v>0.14299999999999999</v>
      </c>
    </row>
    <row r="10" spans="1:11" ht="16" thickBot="1" x14ac:dyDescent="0.4"/>
    <row r="11" spans="1:11" ht="16" thickBot="1" x14ac:dyDescent="0.4">
      <c r="A11" s="5" t="s">
        <v>108</v>
      </c>
      <c r="B11" s="3" t="s">
        <v>116</v>
      </c>
      <c r="C11" s="8" t="s">
        <v>100</v>
      </c>
      <c r="D11" s="8" t="s">
        <v>117</v>
      </c>
      <c r="E11" s="8" t="s">
        <v>226</v>
      </c>
    </row>
    <row r="12" spans="1:11" ht="16" thickBot="1" x14ac:dyDescent="0.4">
      <c r="A12" s="3" t="s">
        <v>102</v>
      </c>
      <c r="B12" s="50">
        <v>16</v>
      </c>
      <c r="C12" s="40">
        <v>0.155</v>
      </c>
      <c r="D12" s="51">
        <v>87</v>
      </c>
      <c r="E12" s="40">
        <v>0.84499999999999997</v>
      </c>
    </row>
    <row r="13" spans="1:11" ht="16" thickBot="1" x14ac:dyDescent="0.4">
      <c r="A13" s="3" t="s">
        <v>103</v>
      </c>
      <c r="B13" s="50">
        <v>12</v>
      </c>
      <c r="C13" s="40">
        <v>0.11700000000000001</v>
      </c>
      <c r="D13" s="51">
        <v>91</v>
      </c>
      <c r="E13" s="40">
        <v>0.88300000000000001</v>
      </c>
    </row>
    <row r="14" spans="1:11" ht="16" thickBot="1" x14ac:dyDescent="0.4">
      <c r="A14" s="3" t="s">
        <v>104</v>
      </c>
      <c r="B14" s="50">
        <v>10</v>
      </c>
      <c r="C14" s="40">
        <v>9.7000000000000003E-2</v>
      </c>
      <c r="D14" s="51">
        <v>93</v>
      </c>
      <c r="E14" s="40">
        <v>0.90300000000000002</v>
      </c>
    </row>
    <row r="15" spans="1:11" ht="16" thickBot="1" x14ac:dyDescent="0.4">
      <c r="A15" s="3" t="s">
        <v>105</v>
      </c>
      <c r="B15" s="50">
        <v>7</v>
      </c>
      <c r="C15" s="40">
        <v>6.6000000000000003E-2</v>
      </c>
      <c r="D15" s="51">
        <v>99</v>
      </c>
      <c r="E15" s="40">
        <v>0.93400000000000005</v>
      </c>
    </row>
    <row r="16" spans="1:11" ht="16" thickBot="1" x14ac:dyDescent="0.4">
      <c r="B16" s="52">
        <v>45</v>
      </c>
      <c r="C16" s="48" t="s">
        <v>106</v>
      </c>
      <c r="D16" s="52">
        <v>370</v>
      </c>
      <c r="E16" s="48"/>
    </row>
    <row r="17" spans="1:10" hidden="1" x14ac:dyDescent="0.35">
      <c r="B17" s="31"/>
      <c r="C17" s="31"/>
      <c r="D17" s="31"/>
      <c r="E17" s="31"/>
    </row>
    <row r="18" spans="1:10" hidden="1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3e280c44c043e38ab992083fd5c2fd xmlns="2aae4b3d-89b0-4287-b514-253578f20458">
      <Terms xmlns="http://schemas.microsoft.com/office/infopath/2007/PartnerControls"/>
    </gd3e280c44c043e38ab992083fd5c2fd>
    <TaxCatchAll xmlns="2aae4b3d-89b0-4287-b514-253578f20458" xsi:nil="true"/>
    <me0ca972d02b47c28edd321aedd6af02 xmlns="2aae4b3d-89b0-4287-b514-253578f20458">
      <Terms xmlns="http://schemas.microsoft.com/office/infopath/2007/PartnerControls"/>
    </me0ca972d02b47c28edd321aedd6af02>
    <ha2d3fbb5bda47118db6a0a97a3a64c7 xmlns="2aae4b3d-89b0-4287-b514-253578f20458">
      <Terms xmlns="http://schemas.microsoft.com/office/infopath/2007/PartnerControls"/>
    </ha2d3fbb5bda47118db6a0a97a3a64c7>
    <_dlc_DocId xmlns="ba1e2775-c5f7-4c38-89d0-c2a519a4d58b">PCOWEB-1861282030-6463</_dlc_DocId>
    <_dlc_DocIdUrl xmlns="ba1e2775-c5f7-4c38-89d0-c2a519a4d58b">
      <Url>https://scottish4.sharepoint.com/sites/office-pco-digitalcomms/_layouts/15/DocIdRedir.aspx?ID=PCOWEB-1861282030-6463</Url>
      <Description>PCOWEB-1861282030-6463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dae72980-c616-4350-b1f0-944e8da80af3" ContentTypeId="0x0101005E5DD8656D982041A2F2278B8806232B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SPS document" ma:contentTypeID="0x0101005E5DD8656D982041A2F2278B8806232B01001A175305A2AC05439895D73D13B4AFD1" ma:contentTypeVersion="13" ma:contentTypeDescription="" ma:contentTypeScope="" ma:versionID="95348f844790037ce09aefabcf374492">
  <xsd:schema xmlns:xsd="http://www.w3.org/2001/XMLSchema" xmlns:xs="http://www.w3.org/2001/XMLSchema" xmlns:p="http://schemas.microsoft.com/office/2006/metadata/properties" xmlns:ns2="2aae4b3d-89b0-4287-b514-253578f20458" xmlns:ns3="ba1e2775-c5f7-4c38-89d0-c2a519a4d58b" targetNamespace="http://schemas.microsoft.com/office/2006/metadata/properties" ma:root="true" ma:fieldsID="b64c6fca9c5909d6db1ffd3b417ba0ab" ns2:_="" ns3:_="">
    <xsd:import namespace="2aae4b3d-89b0-4287-b514-253578f20458"/>
    <xsd:import namespace="ba1e2775-c5f7-4c38-89d0-c2a519a4d58b"/>
    <xsd:element name="properties">
      <xsd:complexType>
        <xsd:sequence>
          <xsd:element name="documentManagement">
            <xsd:complexType>
              <xsd:all>
                <xsd:element ref="ns2:me0ca972d02b47c28edd321aedd6af02" minOccurs="0"/>
                <xsd:element ref="ns2:TaxCatchAll" minOccurs="0"/>
                <xsd:element ref="ns2:TaxCatchAllLabel" minOccurs="0"/>
                <xsd:element ref="ns2:ha2d3fbb5bda47118db6a0a97a3a64c7" minOccurs="0"/>
                <xsd:element ref="ns2:gd3e280c44c043e38ab992083fd5c2f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e4b3d-89b0-4287-b514-253578f20458" elementFormDefault="qualified">
    <xsd:import namespace="http://schemas.microsoft.com/office/2006/documentManagement/types"/>
    <xsd:import namespace="http://schemas.microsoft.com/office/infopath/2007/PartnerControls"/>
    <xsd:element name="me0ca972d02b47c28edd321aedd6af02" ma:index="8" nillable="true" ma:taxonomy="true" ma:internalName="me0ca972d02b47c28edd321aedd6af02" ma:taxonomyFieldName="Record_x0020_classification" ma:displayName="Record classification" ma:indexed="true" ma:default="8;#Unclassified|381d36ad-23bc-46e4-9776-972bc0abd4b2" ma:fieldId="{6e0ca972-d02b-47c2-8edd-321aedd6af02}" ma:sspId="dae72980-c616-4350-b1f0-944e8da80af3" ma:termSetId="7ce5ed2c-7970-4dad-a989-f36bd51a5c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2144738-bbbf-4cfc-8f47-7d007aea5a8c}" ma:internalName="TaxCatchAll" ma:showField="CatchAllData" ma:web="ba1e2775-c5f7-4c38-89d0-c2a519a4d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2144738-bbbf-4cfc-8f47-7d007aea5a8c}" ma:internalName="TaxCatchAllLabel" ma:readOnly="true" ma:showField="CatchAllDataLabel" ma:web="ba1e2775-c5f7-4c38-89d0-c2a519a4d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2d3fbb5bda47118db6a0a97a3a64c7" ma:index="12" nillable="true" ma:taxonomy="true" ma:internalName="ha2d3fbb5bda47118db6a0a97a3a64c7" ma:taxonomyFieldName="Security_x0020_marking" ma:displayName="Security marking" ma:default="" ma:fieldId="{1a2d3fbb-5bda-4711-8db6-a0a97a3a64c7}" ma:sspId="dae72980-c616-4350-b1f0-944e8da80af3" ma:termSetId="2101e3b3-ab6a-42f9-8e9e-f64b3905e49a" ma:anchorId="13ac7dcf-f3a2-4d0b-9e80-dd4d34be5e4c" ma:open="false" ma:isKeyword="false">
      <xsd:complexType>
        <xsd:sequence>
          <xsd:element ref="pc:Terms" minOccurs="0" maxOccurs="1"/>
        </xsd:sequence>
      </xsd:complexType>
    </xsd:element>
    <xsd:element name="gd3e280c44c043e38ab992083fd5c2fd" ma:index="14" nillable="true" ma:taxonomy="true" ma:internalName="gd3e280c44c043e38ab992083fd5c2fd" ma:taxonomyFieldName="Security_x0020_caveat" ma:displayName="Security caveat" ma:default="" ma:fieldId="{0d3e280c-44c0-43e3-8ab9-92083fd5c2fd}" ma:taxonomyMulti="true" ma:sspId="dae72980-c616-4350-b1f0-944e8da80af3" ma:termSetId="2101e3b3-ab6a-42f9-8e9e-f64b3905e49a" ma:anchorId="6fc02b3e-bb1c-4c4e-a2fe-3cc73cb9b89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e2775-c5f7-4c38-89d0-c2a519a4d58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DF4C35-8E06-406D-873D-12391A2DB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F25731-2B2A-4136-A7F3-B959776AE16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a1e2775-c5f7-4c38-89d0-c2a519a4d58b"/>
    <ds:schemaRef ds:uri="http://schemas.microsoft.com/office/2006/documentManagement/types"/>
    <ds:schemaRef ds:uri="http://purl.org/dc/dcmitype/"/>
    <ds:schemaRef ds:uri="http://schemas.microsoft.com/office/infopath/2007/PartnerControls"/>
    <ds:schemaRef ds:uri="2aae4b3d-89b0-4287-b514-253578f2045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55B9345-53EC-4545-8BA9-D09748EF691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A44E67A-7EDE-4F26-A902-03A7F212D45C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A0A1C1C-4003-40DD-8D3D-2645DDA93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e4b3d-89b0-4287-b514-253578f20458"/>
    <ds:schemaRef ds:uri="ba1e2775-c5f7-4c38-89d0-c2a519a4d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1. Our People</vt:lpstr>
      <vt:lpstr>2 Recruiting a Diverse Wkfce</vt:lpstr>
      <vt:lpstr>3 Gender Pay Gap</vt:lpstr>
      <vt:lpstr>4 Ethnicity Pay Gap</vt:lpstr>
      <vt:lpstr>5 Disability Pay Gap</vt:lpstr>
      <vt:lpstr>6 LGB+ Pay Gap</vt:lpstr>
    </vt:vector>
  </TitlesOfParts>
  <Manager/>
  <Company>The Scottish Parliament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Nicolson H (Helen)</dc:creator>
  <cp:keywords/>
  <dc:description/>
  <cp:lastModifiedBy>Schmigylski T (Tess)</cp:lastModifiedBy>
  <cp:revision/>
  <dcterms:created xsi:type="dcterms:W3CDTF">2024-03-19T11:04:14Z</dcterms:created>
  <dcterms:modified xsi:type="dcterms:W3CDTF">2026-02-05T15:41:51Z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0x0101005E5DD8656D982041A2F2278B8806232B01001A175305A2AC05439895D73D13B4AFD1</vt:lpwstr>
  </property>
  <property fmtid="{D5CDD505-2E9C-101B-9397-08002B2CF9AE}" pid="3" name="Order">
    <vt:r8>229800</vt:r8>
  </property>
  <property fmtid="{D5CDD505-2E9C-101B-9397-08002B2CF9AE}" pid="4" name="ComplianceAssetId">
    <vt:lpwstr/>
  </property>
  <property fmtid="{D5CDD505-2E9C-101B-9397-08002B2CF9AE}" pid="5" name="_activity">
    <vt:lpwstr>{"FileActivityType":"9","FileActivityTimeStamp":"2024-03-19T13:57:58.180Z","FileActivityUsersOnPage":[{"DisplayName":"Nicolson H (Helen)","Id":"helen.nicolson@parliament.scot"}],"FileActivityNavigationId":null}</vt:lpwstr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Record_x0020_classification">
    <vt:lpwstr/>
  </property>
  <property fmtid="{D5CDD505-2E9C-101B-9397-08002B2CF9AE}" pid="9" name="Record classification">
    <vt:lpwstr/>
  </property>
  <property fmtid="{D5CDD505-2E9C-101B-9397-08002B2CF9AE}" pid="10" name="Security caveat">
    <vt:lpwstr/>
  </property>
  <property fmtid="{D5CDD505-2E9C-101B-9397-08002B2CF9AE}" pid="11" name="Security_x0020_caveat">
    <vt:lpwstr/>
  </property>
  <property fmtid="{D5CDD505-2E9C-101B-9397-08002B2CF9AE}" pid="12" name="Security marking">
    <vt:lpwstr/>
  </property>
  <property fmtid="{D5CDD505-2E9C-101B-9397-08002B2CF9AE}" pid="13" name="Security_x0020_marking">
    <vt:lpwstr/>
  </property>
  <property fmtid="{D5CDD505-2E9C-101B-9397-08002B2CF9AE}" pid="14" name="_dlc_DocIdItemGuid">
    <vt:lpwstr>e5f2b0b4-35da-4140-b509-4dbde177c018</vt:lpwstr>
  </property>
  <property fmtid="{D5CDD505-2E9C-101B-9397-08002B2CF9AE}" pid="15" name="MediaServiceImageTags">
    <vt:lpwstr/>
  </property>
  <property fmtid="{D5CDD505-2E9C-101B-9397-08002B2CF9AE}" pid="16" name="lcf76f155ced4ddcb4097134ff3c332f">
    <vt:lpwstr/>
  </property>
</Properties>
</file>